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SURSA A" sheetId="3" r:id="rId1"/>
    <sheet name="SURSA C" sheetId="6" r:id="rId2"/>
    <sheet name="SURSA D" sheetId="7" r:id="rId3"/>
    <sheet name="SURSA E" sheetId="4" r:id="rId4"/>
    <sheet name="SURSA F" sheetId="2" r:id="rId5"/>
    <sheet name="SURSA G" sheetId="5" r:id="rId6"/>
  </sheets>
  <definedNames>
    <definedName name="_xlnm.Print_Titles" localSheetId="0">'SURSA A'!$9:$10</definedName>
    <definedName name="_xlnm.Print_Titles" localSheetId="1">'SURSA C'!$10:$11</definedName>
    <definedName name="_xlnm.Print_Titles" localSheetId="3">'SURSA E'!$11:$12</definedName>
    <definedName name="_xlnm.Print_Titles" localSheetId="4">'SURSA F'!$9:$10</definedName>
    <definedName name="_xlnm.Print_Titles" localSheetId="5">'SURSA G'!$8:$9</definedName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I18" i="7" l="1"/>
  <c r="H18" i="7"/>
  <c r="J18" i="7"/>
  <c r="I16" i="7"/>
  <c r="H16" i="7"/>
  <c r="J16" i="7"/>
  <c r="J26" i="2" l="1"/>
  <c r="I35" i="2"/>
  <c r="J35" i="2"/>
  <c r="H35" i="2"/>
  <c r="I26" i="2"/>
  <c r="H26" i="2"/>
  <c r="J335" i="3"/>
  <c r="I335" i="3"/>
  <c r="H335" i="3"/>
  <c r="I44" i="3" l="1"/>
  <c r="J44" i="3"/>
  <c r="H44" i="3"/>
  <c r="I223" i="5" l="1"/>
  <c r="J223" i="5"/>
  <c r="H223" i="5"/>
  <c r="I17" i="7" l="1"/>
  <c r="J17" i="7"/>
  <c r="H17" i="7"/>
  <c r="J15" i="7"/>
  <c r="I15" i="7"/>
  <c r="H15" i="7"/>
  <c r="I324" i="3"/>
  <c r="J324" i="3"/>
  <c r="H324" i="3"/>
  <c r="H327" i="3"/>
  <c r="J327" i="3"/>
  <c r="I275" i="3"/>
  <c r="J275" i="3"/>
  <c r="H275" i="3"/>
  <c r="I13" i="7" l="1"/>
  <c r="J13" i="7"/>
  <c r="H13" i="7"/>
  <c r="H213" i="5" l="1"/>
  <c r="I213" i="5"/>
  <c r="J213" i="5"/>
  <c r="J142" i="3" l="1"/>
  <c r="I142" i="3"/>
  <c r="H142" i="3"/>
  <c r="J80" i="3"/>
  <c r="J12" i="7" l="1"/>
  <c r="I12" i="7"/>
  <c r="H12" i="7"/>
  <c r="I159" i="5" l="1"/>
  <c r="J159" i="5"/>
  <c r="H159" i="5"/>
  <c r="J227" i="5"/>
  <c r="I227" i="5"/>
  <c r="I228" i="5" s="1"/>
  <c r="H227" i="5"/>
  <c r="J209" i="5"/>
  <c r="I209" i="5"/>
  <c r="H209" i="5"/>
  <c r="J180" i="5"/>
  <c r="I180" i="5"/>
  <c r="H180" i="5"/>
  <c r="I50" i="5"/>
  <c r="J50" i="5"/>
  <c r="H50" i="5"/>
  <c r="I20" i="5"/>
  <c r="J20" i="5"/>
  <c r="H20" i="5"/>
  <c r="I17" i="5"/>
  <c r="J17" i="5"/>
  <c r="H17" i="5"/>
  <c r="H36" i="2"/>
  <c r="I90" i="2"/>
  <c r="J90" i="2"/>
  <c r="H90" i="2"/>
  <c r="I79" i="2"/>
  <c r="J79" i="2"/>
  <c r="H79" i="2"/>
  <c r="I25" i="4"/>
  <c r="I26" i="4" s="1"/>
  <c r="J25" i="4"/>
  <c r="J26" i="4" s="1"/>
  <c r="H25" i="4"/>
  <c r="H26" i="4" s="1"/>
  <c r="I14" i="4"/>
  <c r="I15" i="4" s="1"/>
  <c r="J14" i="4"/>
  <c r="H14" i="4"/>
  <c r="H15" i="4" s="1"/>
  <c r="I16" i="6"/>
  <c r="J16" i="6"/>
  <c r="H16" i="6"/>
  <c r="I13" i="6"/>
  <c r="J13" i="6"/>
  <c r="J19" i="6" s="1"/>
  <c r="H13" i="6"/>
  <c r="H19" i="6" s="1"/>
  <c r="I232" i="5" l="1"/>
  <c r="H91" i="2"/>
  <c r="I91" i="2"/>
  <c r="H28" i="4"/>
  <c r="I27" i="4"/>
  <c r="I28" i="4"/>
  <c r="H27" i="4"/>
  <c r="J28" i="4"/>
  <c r="J36" i="2"/>
  <c r="J15" i="4"/>
  <c r="J27" i="4" s="1"/>
  <c r="I19" i="6"/>
  <c r="H228" i="5"/>
  <c r="H232" i="5" s="1"/>
  <c r="I21" i="5"/>
  <c r="J228" i="5"/>
  <c r="J232" i="5" s="1"/>
  <c r="J21" i="5"/>
  <c r="H21" i="5"/>
  <c r="H210" i="5"/>
  <c r="I210" i="5"/>
  <c r="J210" i="5"/>
  <c r="J94" i="2"/>
  <c r="J91" i="2"/>
  <c r="I94" i="2"/>
  <c r="H94" i="2"/>
  <c r="I36" i="2"/>
  <c r="I93" i="2"/>
  <c r="J93" i="2"/>
  <c r="H93" i="2"/>
  <c r="I307" i="3"/>
  <c r="J307" i="3"/>
  <c r="H307" i="3"/>
  <c r="H313" i="3"/>
  <c r="I379" i="3"/>
  <c r="J379" i="3"/>
  <c r="H379" i="3"/>
  <c r="I305" i="3"/>
  <c r="J305" i="3"/>
  <c r="H305" i="3"/>
  <c r="I377" i="3"/>
  <c r="J377" i="3"/>
  <c r="H377" i="3"/>
  <c r="I282" i="3"/>
  <c r="J282" i="3"/>
  <c r="H282" i="3"/>
  <c r="I280" i="3"/>
  <c r="J280" i="3"/>
  <c r="H280" i="3"/>
  <c r="I367" i="3"/>
  <c r="J367" i="3"/>
  <c r="H367" i="3"/>
  <c r="I364" i="3"/>
  <c r="J364" i="3"/>
  <c r="H364" i="3"/>
  <c r="I273" i="3"/>
  <c r="J273" i="3"/>
  <c r="H273" i="3"/>
  <c r="I362" i="3"/>
  <c r="J362" i="3"/>
  <c r="H362" i="3"/>
  <c r="I176" i="3"/>
  <c r="J176" i="3"/>
  <c r="H176" i="3"/>
  <c r="I344" i="3"/>
  <c r="J344" i="3"/>
  <c r="H344" i="3"/>
  <c r="I337" i="3"/>
  <c r="J337" i="3"/>
  <c r="H337" i="3"/>
  <c r="I140" i="3"/>
  <c r="J140" i="3"/>
  <c r="H140" i="3"/>
  <c r="I115" i="3"/>
  <c r="J115" i="3"/>
  <c r="H115" i="3"/>
  <c r="I327" i="3"/>
  <c r="I102" i="3"/>
  <c r="J102" i="3"/>
  <c r="H102" i="3"/>
  <c r="I92" i="3"/>
  <c r="J92" i="3"/>
  <c r="H92" i="3"/>
  <c r="I321" i="3"/>
  <c r="J321" i="3"/>
  <c r="H321" i="3"/>
  <c r="I89" i="3"/>
  <c r="J89" i="3"/>
  <c r="H89" i="3"/>
  <c r="I80" i="3"/>
  <c r="H80" i="3"/>
  <c r="I313" i="3"/>
  <c r="J313" i="3"/>
  <c r="I29" i="3"/>
  <c r="J29" i="3"/>
  <c r="H29" i="3"/>
  <c r="J308" i="3" l="1"/>
  <c r="I308" i="3"/>
  <c r="I383" i="3" s="1"/>
  <c r="H308" i="3"/>
  <c r="H383" i="3" s="1"/>
  <c r="J45" i="3"/>
  <c r="J383" i="3"/>
  <c r="J380" i="3"/>
  <c r="J384" i="3" s="1"/>
  <c r="I380" i="3"/>
  <c r="I229" i="5"/>
  <c r="I231" i="5"/>
  <c r="H231" i="5"/>
  <c r="H229" i="5"/>
  <c r="J231" i="5"/>
  <c r="J229" i="5"/>
  <c r="H380" i="3"/>
  <c r="H384" i="3" s="1"/>
  <c r="I45" i="3"/>
  <c r="H45" i="3"/>
  <c r="I17" i="6"/>
  <c r="J17" i="6"/>
  <c r="H17" i="6"/>
  <c r="J381" i="3" l="1"/>
  <c r="I381" i="3"/>
  <c r="I384" i="3"/>
  <c r="H381" i="3"/>
  <c r="I14" i="6" l="1"/>
  <c r="I18" i="6" s="1"/>
  <c r="J14" i="6"/>
  <c r="J18" i="6" s="1"/>
  <c r="H14" i="6"/>
  <c r="H18" i="6" s="1"/>
  <c r="J230" i="5"/>
  <c r="H230" i="5"/>
  <c r="H92" i="2" l="1"/>
  <c r="I92" i="2"/>
  <c r="I230" i="5"/>
  <c r="J92" i="2"/>
  <c r="H382" i="3" l="1"/>
  <c r="I382" i="3"/>
  <c r="J382" i="3"/>
</calcChain>
</file>

<file path=xl/sharedStrings.xml><?xml version="1.0" encoding="utf-8"?>
<sst xmlns="http://schemas.openxmlformats.org/spreadsheetml/2006/main" count="3558" uniqueCount="402">
  <si>
    <t>Tip Indicator</t>
  </si>
  <si>
    <t>Sursa finantare</t>
  </si>
  <si>
    <t>Clasificatie Functionala</t>
  </si>
  <si>
    <t>Clasificatie Economica</t>
  </si>
  <si>
    <t>Clasificatie Economica Descriere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</si>
  <si>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</si>
  <si>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</si>
  <si>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</si>
  <si>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</si>
  <si>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</si>
  <si>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</si>
  <si>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</si>
  <si>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</si>
  <si>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</si>
  <si>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</si>
  <si>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</si>
  <si>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</si>
  <si>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</si>
  <si>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</si>
  <si>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</si>
  <si>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</si>
  <si>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</si>
  <si>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</si>
  <si>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</si>
  <si>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</si>
  <si>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</si>
  <si>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</si>
  <si>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</si>
  <si>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</si>
  <si>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</si>
  <si>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</si>
  <si>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</si>
  <si>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</si>
  <si>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</si>
  <si>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</si>
  <si>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</si>
  <si>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</si>
  <si>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</si>
  <si>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</si>
  <si>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</si>
  <si>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</si>
  <si>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</si>
  <si>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</si>
  <si>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</si>
  <si>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</si>
  <si>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</si>
  <si>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</si>
  <si>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</si>
  <si>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</si>
  <si>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</si>
  <si>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</si>
  <si>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</si>
  <si>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E-Activitati finantate integral din venituri proprii</t>
  </si>
  <si>
    <t>331700</t>
  </si>
  <si>
    <t>Venituri din organizarea de cursuri de calificare si conversie profesionala, specializare si perfectionare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</si>
  <si>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</si>
  <si>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</si>
  <si>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</si>
  <si>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</si>
  <si>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</si>
  <si>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</si>
  <si>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</si>
  <si>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</si>
  <si>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</si>
  <si>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</si>
  <si>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</si>
  <si>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</si>
  <si>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</si>
  <si>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</si>
  <si>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</si>
  <si>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</si>
  <si>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</si>
  <si>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</si>
  <si>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</si>
  <si>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</si>
  <si>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</si>
  <si>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</si>
  <si>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</si>
  <si>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</si>
  <si>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</si>
  <si>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</si>
  <si>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</si>
  <si>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</si>
  <si>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</si>
  <si>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</si>
  <si>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</si>
  <si>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</si>
  <si>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</si>
  <si>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</si>
  <si>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</si>
  <si>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</si>
  <si>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</si>
  <si>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</si>
  <si>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</si>
  <si>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</si>
  <si>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</si>
  <si>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</si>
  <si>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</si>
  <si>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</si>
  <si>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</si>
  <si>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</si>
  <si>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</si>
  <si>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</si>
  <si>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</si>
  <si>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</si>
  <si>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</si>
  <si>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</si>
  <si>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</si>
  <si>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</si>
  <si>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</si>
  <si>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</si>
  <si>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</si>
  <si>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</si>
  <si>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</si>
  <si>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</si>
  <si>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</si>
  <si>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</si>
  <si>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</si>
  <si>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</si>
  <si>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</si>
  <si>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</si>
  <si>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</si>
  <si>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</si>
  <si>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</si>
  <si>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</si>
  <si>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</si>
  <si>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</si>
  <si>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</si>
  <si>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</si>
  <si>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</si>
  <si>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</si>
  <si>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</si>
  <si>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</si>
  <si>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</si>
  <si>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</si>
  <si>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</si>
  <si>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</si>
  <si>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</si>
  <si>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</si>
  <si>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</si>
  <si>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</si>
  <si>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</si>
  <si>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</si>
  <si>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</si>
  <si>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</si>
  <si>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</si>
  <si>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</si>
  <si>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</si>
  <si>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</si>
  <si>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</si>
  <si>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</si>
  <si>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</si>
  <si>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</si>
  <si>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</si>
  <si>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</si>
  <si>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</si>
  <si>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</si>
  <si>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</si>
  <si>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</si>
  <si>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</si>
  <si>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</si>
  <si>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</si>
  <si>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</si>
  <si>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</si>
  <si>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</si>
  <si>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</si>
  <si>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</si>
  <si>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</si>
  <si>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</si>
  <si>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</si>
  <si>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</si>
  <si>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</si>
  <si>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</si>
  <si>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</si>
  <si>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</si>
  <si>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</si>
  <si>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</si>
  <si>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</si>
  <si>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</si>
  <si>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</si>
  <si>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</si>
  <si>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</si>
  <si>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</si>
  <si>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</si>
  <si>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</si>
  <si>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</si>
  <si>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</si>
  <si>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</si>
  <si>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</si>
  <si>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</si>
  <si>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</si>
  <si>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</si>
  <si>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</si>
  <si>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</si>
  <si>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</si>
  <si>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</si>
  <si>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</si>
  <si>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</si>
  <si>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</si>
  <si>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</si>
  <si>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</si>
  <si>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</si>
  <si>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</si>
  <si>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</si>
  <si>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</si>
  <si>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</si>
  <si>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</si>
  <si>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</si>
  <si>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</si>
  <si>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</si>
  <si>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</si>
  <si>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</si>
  <si>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</si>
  <si>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</si>
  <si>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</si>
  <si>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</si>
  <si>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</si>
  <si>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</si>
  <si>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</si>
  <si>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</si>
  <si>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</si>
  <si>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</si>
  <si>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</si>
  <si>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</si>
  <si>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</si>
  <si>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</si>
  <si>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</si>
  <si>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</si>
  <si>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</si>
  <si>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</si>
  <si>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</si>
  <si>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</si>
  <si>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</si>
  <si>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</si>
  <si>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</si>
  <si>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</si>
  <si>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</si>
  <si>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</si>
  <si>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</si>
  <si>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</si>
  <si>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</si>
  <si>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</si>
  <si>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</si>
  <si>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</si>
  <si>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</si>
  <si>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</si>
  <si>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</si>
  <si>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</si>
  <si>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</si>
  <si>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</si>
  <si>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</si>
  <si>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</si>
  <si>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</si>
  <si>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</si>
  <si>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</si>
  <si>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</si>
  <si>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</si>
  <si>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</si>
  <si>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</si>
  <si>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</si>
  <si>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</si>
  <si>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</si>
  <si>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</si>
  <si>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</si>
  <si>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</si>
  <si>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</si>
  <si>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</si>
  <si>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</si>
  <si>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</si>
  <si>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</si>
  <si>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</si>
  <si>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</si>
  <si>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</si>
  <si>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</si>
  <si>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</si>
  <si>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</si>
  <si>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Clasificatie Functionala     Descriere</t>
  </si>
  <si>
    <t>SURSA DE FINANTARE E "ACTIVITATI FINANTATE INTEGRAL DIN VENITURI PROPRII"</t>
  </si>
  <si>
    <t>Clasificatie Functionala        Descriere</t>
  </si>
  <si>
    <t>Clasificatie Economica   Descriere</t>
  </si>
  <si>
    <t>EXCEDENT/DEFICIT</t>
  </si>
  <si>
    <t>PREŞEDINTE,</t>
  </si>
  <si>
    <t>Sorin BRAŞOVEANU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</si>
  <si>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</si>
  <si>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</si>
  <si>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</si>
  <si>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</si>
  <si>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</si>
  <si>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</si>
  <si>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</si>
  <si>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</si>
  <si>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</si>
  <si>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</si>
  <si>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</si>
  <si>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</si>
  <si>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</si>
  <si>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</si>
  <si>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Transport aerian</t>
  </si>
  <si>
    <t xml:space="preserve">Transferuri din bugetul imprumuturilor pentru finantarea unor investitii de interes local </t>
  </si>
  <si>
    <t>SURSA DE FINANTARE C "CREDITE INTERNE"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</si>
  <si>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</si>
  <si>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</si>
  <si>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</si>
  <si>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</si>
  <si>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</si>
  <si>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</si>
  <si>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</si>
  <si>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Dr. Elena Cătălina ZARĂ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</si>
  <si>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</si>
  <si>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</si>
  <si>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</si>
  <si>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</si>
  <si>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</si>
  <si>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</si>
  <si>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</si>
  <si>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</si>
  <si>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</si>
  <si>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</si>
  <si>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</si>
  <si>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</si>
  <si>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</si>
  <si>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</si>
  <si>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</si>
  <si>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</si>
  <si>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</si>
  <si>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</si>
  <si>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</si>
  <si>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</si>
  <si>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</si>
  <si>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</si>
  <si>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</si>
  <si>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</si>
  <si>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</si>
  <si>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TOTAL VENITURI- Sursa E</t>
  </si>
  <si>
    <t>TOTAL CHELTUIELI- Sursa E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</si>
  <si>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</si>
  <si>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</si>
  <si>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</si>
  <si>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</si>
  <si>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</si>
  <si>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</si>
  <si>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</si>
  <si>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</si>
  <si>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</si>
  <si>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</si>
  <si>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</si>
  <si>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</si>
  <si>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</si>
  <si>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</si>
  <si>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</si>
  <si>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</si>
  <si>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</si>
  <si>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</si>
  <si>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</si>
  <si>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</si>
  <si>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</si>
  <si>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</si>
  <si>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Plan an            2020</t>
  </si>
  <si>
    <t>SECRETARUL GENERAL AL JUDEŢULUI,</t>
  </si>
  <si>
    <t>Plan an 2020</t>
  </si>
  <si>
    <t>SURSA DE FINANTARE D "FONDURI EXTERNE NERAMBURSABILE"</t>
  </si>
  <si>
    <t xml:space="preserve">D-Fonduri externe nerambursabile </t>
  </si>
  <si>
    <t>TOTAL VENITURI- Sursa D</t>
  </si>
  <si>
    <t>Anexa nr. 6</t>
  </si>
  <si>
    <t>Plan an        2020</t>
  </si>
  <si>
    <t>Plan an          2020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</si>
  <si>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</si>
  <si>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</si>
  <si>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</si>
  <si>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</si>
  <si>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</si>
  <si>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055000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</si>
  <si>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</si>
  <si>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</si>
  <si>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</si>
  <si>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</si>
  <si>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</si>
  <si>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</si>
  <si>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</si>
  <si>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A "INTEGRAL DIN BUGET "</t>
  </si>
  <si>
    <t>SURSA DE FINANTARE F " INTEGRAL DIN VENITURI PROPRII"</t>
  </si>
  <si>
    <t>SURSA DE FINANTARE G "VENITURI PROPRII SI SUBVENTII DIN BUGET"</t>
  </si>
  <si>
    <t>Sume primite in cadrul mecanismului decontarii cererilor de plata</t>
  </si>
  <si>
    <t>Sume alocate pentru stimulentul de risc</t>
  </si>
  <si>
    <t>Stimulentul de risc</t>
  </si>
  <si>
    <t>la H.C.J.nr.                din          .07.2020</t>
  </si>
  <si>
    <t>30.06.2020</t>
  </si>
  <si>
    <t>Plan              Trim. I+II</t>
  </si>
  <si>
    <t>Incasari realizate/   Plati efectuate        Trim. I+II</t>
  </si>
  <si>
    <t>Transferuri aferente cheltuielilor cu alocatia de hrana si cu indemnizatia de cazare pentru personalul din serviciile sociale publice aflate in izolare preventiva la locul de munca</t>
  </si>
  <si>
    <t>Transferuri aferente cheltuielilor cu alocatia de hrana pentru persoanele din serviciile sociale private aflate in izolare preventiva la locul de munca</t>
  </si>
  <si>
    <t>Alte impozite pe venit, profit si castiguri din capital</t>
  </si>
  <si>
    <t>Plan      trim. I+II</t>
  </si>
  <si>
    <t>Incasari realizate/   Plati efectuate  trim. I+II</t>
  </si>
  <si>
    <t>Plan       Trim. I+II</t>
  </si>
  <si>
    <t>Incasari realizate/   Plati efectuate  Trim. I+II</t>
  </si>
  <si>
    <t>la H.C.J.nr.               din            .07.2020</t>
  </si>
  <si>
    <t>30.07.2020</t>
  </si>
  <si>
    <t>Varsaminte din sectiunea de functionarea sectiunii de dezvoltare a bugetului de venituri proprii si subventii</t>
  </si>
  <si>
    <t>Sume primite in contul platilor efectuate in anul anteriori</t>
  </si>
  <si>
    <t>Plan               Trim. I+II</t>
  </si>
  <si>
    <t>la H.C.J.nr.             din          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</si>
</sst>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4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vertical="top"/>
    </xf>
    <xf numFmtId="3" fontId="1" fillId="0" borderId="10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 vertical="top"/>
    </xf>
    <xf numFmtId="3" fontId="4" fillId="0" borderId="4" xfId="0" applyNumberFormat="1" applyFont="1" applyBorder="1"/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/>
    <xf numFmtId="3" fontId="1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/>
    <xf numFmtId="3" fontId="3" fillId="0" borderId="4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4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0" xfId="0" applyNumberFormat="1" applyFont="1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3" fontId="0" fillId="0" borderId="0" xfId="0" applyNumberFormat="1"/>
    <xf numFmtId="49" fontId="1" fillId="0" borderId="4" xfId="0" applyNumberFormat="1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"/>
  <sheetViews>
    <sheetView tabSelected="1" zoomScaleNormal="100" workbookViewId="0">
      <selection activeCell="N378" sqref="N378"/>
    </sheetView>
  </sheetViews>
  <sheetFormatPr defaultRowHeight="15" x14ac:dyDescent="0.25"/>
  <cols>
    <col min="1" max="1" width="9.7109375" customWidth="1"/>
    <col min="3" max="3" width="6.7109375" customWidth="1"/>
    <col min="4" max="4" width="10.140625" bestFit="1" customWidth="1"/>
    <col min="5" max="5" width="24.5703125" customWidth="1"/>
    <col min="6" max="6" width="11.42578125" customWidth="1"/>
    <col min="7" max="7" width="22.42578125" customWidth="1"/>
    <col min="8" max="10" width="13" bestFit="1" customWidth="1"/>
    <col min="11" max="12" width="10.7109375" bestFit="1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273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385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75" t="s">
        <v>386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379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7" t="s">
        <v>308</v>
      </c>
    </row>
    <row r="10" spans="1:10" ht="51" x14ac:dyDescent="0.25">
      <c r="A10" s="70" t="s">
        <v>0</v>
      </c>
      <c r="B10" s="76" t="s">
        <v>1</v>
      </c>
      <c r="C10" s="77"/>
      <c r="D10" s="70" t="s">
        <v>2</v>
      </c>
      <c r="E10" s="70" t="s">
        <v>276</v>
      </c>
      <c r="F10" s="70" t="s">
        <v>3</v>
      </c>
      <c r="G10" s="70" t="s">
        <v>4</v>
      </c>
      <c r="H10" s="70" t="s">
        <v>357</v>
      </c>
      <c r="I10" s="71" t="s">
        <v>387</v>
      </c>
      <c r="J10" s="72" t="s">
        <v>388</v>
      </c>
    </row>
    <row r="11" spans="1:10" ht="30" x14ac:dyDescent="0.25">
      <c r="A11" s="59" t="s">
        <v>5</v>
      </c>
      <c r="B11" s="74" t="s">
        <v>6</v>
      </c>
      <c r="C11" s="74"/>
      <c r="D11" s="59" t="s">
        <v>7</v>
      </c>
      <c r="E11" s="59" t="s">
        <v>8</v>
      </c>
      <c r="F11" s="14"/>
      <c r="G11" s="14"/>
      <c r="H11" s="15">
        <v>66475000</v>
      </c>
      <c r="I11" s="15">
        <v>34396000</v>
      </c>
      <c r="J11" s="16">
        <v>31733679.949999999</v>
      </c>
    </row>
    <row r="12" spans="1:10" ht="60" x14ac:dyDescent="0.25">
      <c r="A12" s="59" t="s">
        <v>5</v>
      </c>
      <c r="B12" s="74" t="s">
        <v>6</v>
      </c>
      <c r="C12" s="74"/>
      <c r="D12" s="59">
        <v>40400</v>
      </c>
      <c r="E12" s="59" t="s">
        <v>284</v>
      </c>
      <c r="F12" s="14"/>
      <c r="G12" s="14"/>
      <c r="H12" s="15">
        <v>9306000</v>
      </c>
      <c r="I12" s="15">
        <v>4494000</v>
      </c>
      <c r="J12" s="16">
        <v>4537353</v>
      </c>
    </row>
    <row r="13" spans="1:10" ht="75" x14ac:dyDescent="0.25">
      <c r="A13" s="59" t="s">
        <v>5</v>
      </c>
      <c r="B13" s="74" t="s">
        <v>6</v>
      </c>
      <c r="C13" s="74"/>
      <c r="D13" s="59" t="s">
        <v>9</v>
      </c>
      <c r="E13" s="59" t="s">
        <v>10</v>
      </c>
      <c r="F13" s="14"/>
      <c r="G13" s="14"/>
      <c r="H13" s="15">
        <v>52432000</v>
      </c>
      <c r="I13" s="15">
        <v>41201000</v>
      </c>
      <c r="J13" s="16">
        <v>41201000</v>
      </c>
    </row>
    <row r="14" spans="1:10" ht="60" x14ac:dyDescent="0.25">
      <c r="A14" s="59" t="s">
        <v>5</v>
      </c>
      <c r="B14" s="74" t="s">
        <v>6</v>
      </c>
      <c r="C14" s="74"/>
      <c r="D14" s="59" t="s">
        <v>11</v>
      </c>
      <c r="E14" s="59" t="s">
        <v>12</v>
      </c>
      <c r="F14" s="14"/>
      <c r="G14" s="14"/>
      <c r="H14" s="15">
        <v>129024000</v>
      </c>
      <c r="I14" s="15">
        <v>68603000</v>
      </c>
      <c r="J14" s="16">
        <v>68603000</v>
      </c>
    </row>
    <row r="15" spans="1:10" ht="45" x14ac:dyDescent="0.25">
      <c r="A15" s="59" t="s">
        <v>5</v>
      </c>
      <c r="B15" s="74" t="s">
        <v>6</v>
      </c>
      <c r="C15" s="74"/>
      <c r="D15" s="59" t="s">
        <v>13</v>
      </c>
      <c r="E15" s="59" t="s">
        <v>14</v>
      </c>
      <c r="F15" s="14"/>
      <c r="G15" s="14"/>
      <c r="H15" s="15">
        <v>50000</v>
      </c>
      <c r="I15" s="15">
        <v>26000</v>
      </c>
      <c r="J15" s="16">
        <v>26680.63</v>
      </c>
    </row>
    <row r="16" spans="1:10" ht="45" x14ac:dyDescent="0.25">
      <c r="A16" s="59" t="s">
        <v>5</v>
      </c>
      <c r="B16" s="74" t="s">
        <v>6</v>
      </c>
      <c r="C16" s="74"/>
      <c r="D16" s="59" t="s">
        <v>15</v>
      </c>
      <c r="E16" s="59" t="s">
        <v>16</v>
      </c>
      <c r="F16" s="14"/>
      <c r="G16" s="14"/>
      <c r="H16" s="15">
        <v>440000</v>
      </c>
      <c r="I16" s="15">
        <v>238000</v>
      </c>
      <c r="J16" s="16">
        <v>486387.86</v>
      </c>
    </row>
    <row r="17" spans="1:10" ht="60" x14ac:dyDescent="0.25">
      <c r="A17" s="59" t="s">
        <v>5</v>
      </c>
      <c r="B17" s="74" t="s">
        <v>6</v>
      </c>
      <c r="C17" s="74"/>
      <c r="D17" s="59" t="s">
        <v>17</v>
      </c>
      <c r="E17" s="59" t="s">
        <v>18</v>
      </c>
      <c r="F17" s="14"/>
      <c r="G17" s="14"/>
      <c r="H17" s="15">
        <v>140000</v>
      </c>
      <c r="I17" s="15">
        <v>70000</v>
      </c>
      <c r="J17" s="16">
        <v>108478.78</v>
      </c>
    </row>
    <row r="18" spans="1:10" ht="60" x14ac:dyDescent="0.25">
      <c r="A18" s="59" t="s">
        <v>5</v>
      </c>
      <c r="B18" s="74" t="s">
        <v>6</v>
      </c>
      <c r="C18" s="74"/>
      <c r="D18" s="59">
        <v>300100</v>
      </c>
      <c r="E18" s="59" t="s">
        <v>372</v>
      </c>
      <c r="F18" s="14"/>
      <c r="G18" s="14"/>
      <c r="H18" s="15">
        <v>70000</v>
      </c>
      <c r="I18" s="15">
        <v>0</v>
      </c>
      <c r="J18" s="16">
        <v>0</v>
      </c>
    </row>
    <row r="19" spans="1:10" ht="45" x14ac:dyDescent="0.25">
      <c r="A19" s="59" t="s">
        <v>5</v>
      </c>
      <c r="B19" s="74" t="s">
        <v>6</v>
      </c>
      <c r="C19" s="74"/>
      <c r="D19" s="59" t="s">
        <v>19</v>
      </c>
      <c r="E19" s="59" t="s">
        <v>20</v>
      </c>
      <c r="F19" s="14"/>
      <c r="G19" s="14"/>
      <c r="H19" s="15">
        <v>61000</v>
      </c>
      <c r="I19" s="15">
        <v>40000</v>
      </c>
      <c r="J19" s="16">
        <v>109902.73</v>
      </c>
    </row>
    <row r="20" spans="1:10" ht="30" x14ac:dyDescent="0.25">
      <c r="A20" s="59" t="s">
        <v>5</v>
      </c>
      <c r="B20" s="74" t="s">
        <v>6</v>
      </c>
      <c r="C20" s="74"/>
      <c r="D20" s="59" t="s">
        <v>21</v>
      </c>
      <c r="E20" s="59" t="s">
        <v>22</v>
      </c>
      <c r="F20" s="14"/>
      <c r="G20" s="14"/>
      <c r="H20" s="15">
        <v>2000000</v>
      </c>
      <c r="I20" s="15">
        <v>1014000</v>
      </c>
      <c r="J20" s="16">
        <v>1027454.59</v>
      </c>
    </row>
    <row r="21" spans="1:10" ht="60" x14ac:dyDescent="0.25">
      <c r="A21" s="59" t="s">
        <v>5</v>
      </c>
      <c r="B21" s="74" t="s">
        <v>6</v>
      </c>
      <c r="C21" s="74"/>
      <c r="D21" s="59" t="s">
        <v>23</v>
      </c>
      <c r="E21" s="59" t="s">
        <v>24</v>
      </c>
      <c r="F21" s="14"/>
      <c r="G21" s="14"/>
      <c r="H21" s="15">
        <v>3000</v>
      </c>
      <c r="I21" s="15">
        <v>2000</v>
      </c>
      <c r="J21" s="16">
        <v>1250</v>
      </c>
    </row>
    <row r="22" spans="1:10" ht="30" x14ac:dyDescent="0.25">
      <c r="A22" s="59" t="s">
        <v>5</v>
      </c>
      <c r="B22" s="74" t="s">
        <v>6</v>
      </c>
      <c r="C22" s="74"/>
      <c r="D22" s="59" t="s">
        <v>25</v>
      </c>
      <c r="E22" s="59" t="s">
        <v>26</v>
      </c>
      <c r="F22" s="14"/>
      <c r="G22" s="14"/>
      <c r="H22" s="15">
        <v>0</v>
      </c>
      <c r="I22" s="15">
        <v>0</v>
      </c>
      <c r="J22" s="16">
        <v>1645</v>
      </c>
    </row>
    <row r="23" spans="1:10" ht="45" x14ac:dyDescent="0.25">
      <c r="A23" s="59" t="s">
        <v>5</v>
      </c>
      <c r="B23" s="74" t="s">
        <v>6</v>
      </c>
      <c r="C23" s="74"/>
      <c r="D23" s="59" t="s">
        <v>27</v>
      </c>
      <c r="E23" s="59" t="s">
        <v>28</v>
      </c>
      <c r="F23" s="14"/>
      <c r="G23" s="14"/>
      <c r="H23" s="15">
        <v>0</v>
      </c>
      <c r="I23" s="15">
        <v>0</v>
      </c>
      <c r="J23" s="16">
        <v>0</v>
      </c>
    </row>
    <row r="24" spans="1:10" x14ac:dyDescent="0.25">
      <c r="A24" s="59" t="s">
        <v>5</v>
      </c>
      <c r="B24" s="74" t="s">
        <v>6</v>
      </c>
      <c r="C24" s="74"/>
      <c r="D24" s="59" t="s">
        <v>29</v>
      </c>
      <c r="E24" s="59" t="s">
        <v>30</v>
      </c>
      <c r="F24" s="14"/>
      <c r="G24" s="14"/>
      <c r="H24" s="15">
        <v>165000</v>
      </c>
      <c r="I24" s="15">
        <v>74000</v>
      </c>
      <c r="J24" s="16">
        <v>146987.17000000001</v>
      </c>
    </row>
    <row r="25" spans="1:10" ht="60" x14ac:dyDescent="0.25">
      <c r="A25" s="59" t="s">
        <v>5</v>
      </c>
      <c r="B25" s="74" t="s">
        <v>6</v>
      </c>
      <c r="C25" s="74"/>
      <c r="D25" s="59" t="s">
        <v>31</v>
      </c>
      <c r="E25" s="59" t="s">
        <v>32</v>
      </c>
      <c r="F25" s="14"/>
      <c r="G25" s="14"/>
      <c r="H25" s="15">
        <v>-42819500</v>
      </c>
      <c r="I25" s="15">
        <v>-2000000</v>
      </c>
      <c r="J25" s="16">
        <v>0</v>
      </c>
    </row>
    <row r="26" spans="1:10" ht="105" x14ac:dyDescent="0.25">
      <c r="A26" s="59" t="s">
        <v>5</v>
      </c>
      <c r="B26" s="74" t="s">
        <v>6</v>
      </c>
      <c r="C26" s="74"/>
      <c r="D26" s="59">
        <v>400600</v>
      </c>
      <c r="E26" s="59" t="s">
        <v>285</v>
      </c>
      <c r="F26" s="14"/>
      <c r="G26" s="14"/>
      <c r="H26" s="15">
        <v>108000</v>
      </c>
      <c r="I26" s="15">
        <v>54000</v>
      </c>
      <c r="J26" s="16">
        <v>0</v>
      </c>
    </row>
    <row r="27" spans="1:10" ht="45" x14ac:dyDescent="0.25">
      <c r="A27" s="59" t="s">
        <v>5</v>
      </c>
      <c r="B27" s="74" t="s">
        <v>6</v>
      </c>
      <c r="C27" s="74"/>
      <c r="D27" s="59" t="s">
        <v>37</v>
      </c>
      <c r="E27" s="59" t="s">
        <v>38</v>
      </c>
      <c r="F27" s="14"/>
      <c r="G27" s="14"/>
      <c r="H27" s="15">
        <v>758000</v>
      </c>
      <c r="I27" s="15">
        <v>378000</v>
      </c>
      <c r="J27" s="16">
        <v>225775</v>
      </c>
    </row>
    <row r="28" spans="1:10" ht="75" x14ac:dyDescent="0.25">
      <c r="A28" s="59" t="s">
        <v>5</v>
      </c>
      <c r="B28" s="74" t="s">
        <v>6</v>
      </c>
      <c r="C28" s="74"/>
      <c r="D28" s="59" t="s">
        <v>41</v>
      </c>
      <c r="E28" s="59" t="s">
        <v>42</v>
      </c>
      <c r="F28" s="14"/>
      <c r="G28" s="14"/>
      <c r="H28" s="15">
        <v>6500000</v>
      </c>
      <c r="I28" s="15">
        <v>3250000</v>
      </c>
      <c r="J28" s="16">
        <v>3244552.02</v>
      </c>
    </row>
    <row r="29" spans="1:10" x14ac:dyDescent="0.25">
      <c r="A29" s="78" t="s">
        <v>310</v>
      </c>
      <c r="B29" s="78"/>
      <c r="C29" s="78"/>
      <c r="D29" s="78"/>
      <c r="E29" s="78"/>
      <c r="F29" s="78"/>
      <c r="G29" s="78"/>
      <c r="H29" s="18">
        <f>SUM(H11:H28)</f>
        <v>224712500</v>
      </c>
      <c r="I29" s="18">
        <f t="shared" ref="I29:J29" si="0">SUM(I11:I28)</f>
        <v>151840000</v>
      </c>
      <c r="J29" s="18">
        <f t="shared" si="0"/>
        <v>151454146.72999999</v>
      </c>
    </row>
    <row r="30" spans="1:10" ht="30" x14ac:dyDescent="0.25">
      <c r="A30" s="64" t="s">
        <v>5</v>
      </c>
      <c r="B30" s="74" t="s">
        <v>6</v>
      </c>
      <c r="C30" s="74"/>
      <c r="D30" s="69" t="s">
        <v>371</v>
      </c>
      <c r="E30" s="64" t="s">
        <v>391</v>
      </c>
      <c r="F30" s="65"/>
      <c r="G30" s="65"/>
      <c r="H30" s="15">
        <v>0</v>
      </c>
      <c r="I30" s="15">
        <v>0</v>
      </c>
      <c r="J30" s="15">
        <v>741.95</v>
      </c>
    </row>
    <row r="31" spans="1:10" ht="30" x14ac:dyDescent="0.25">
      <c r="A31" s="59" t="s">
        <v>5</v>
      </c>
      <c r="B31" s="74" t="s">
        <v>6</v>
      </c>
      <c r="C31" s="74"/>
      <c r="D31" s="59" t="s">
        <v>33</v>
      </c>
      <c r="E31" s="59" t="s">
        <v>34</v>
      </c>
      <c r="F31" s="14"/>
      <c r="G31" s="14"/>
      <c r="H31" s="15">
        <v>42819500</v>
      </c>
      <c r="I31" s="15">
        <v>2000000</v>
      </c>
      <c r="J31" s="16">
        <v>0</v>
      </c>
    </row>
    <row r="32" spans="1:10" ht="75" x14ac:dyDescent="0.25">
      <c r="A32" s="59" t="s">
        <v>5</v>
      </c>
      <c r="B32" s="74" t="s">
        <v>6</v>
      </c>
      <c r="C32" s="74"/>
      <c r="D32" s="59" t="s">
        <v>35</v>
      </c>
      <c r="E32" s="59" t="s">
        <v>36</v>
      </c>
      <c r="F32" s="14"/>
      <c r="G32" s="14"/>
      <c r="H32" s="15">
        <v>0</v>
      </c>
      <c r="I32" s="15">
        <v>0</v>
      </c>
      <c r="J32" s="16">
        <v>31880000</v>
      </c>
    </row>
    <row r="33" spans="1:10" ht="45" x14ac:dyDescent="0.25">
      <c r="A33" s="64" t="s">
        <v>5</v>
      </c>
      <c r="B33" s="74" t="s">
        <v>6</v>
      </c>
      <c r="C33" s="74"/>
      <c r="D33" s="64">
        <v>401600</v>
      </c>
      <c r="E33" s="64" t="s">
        <v>382</v>
      </c>
      <c r="F33" s="14"/>
      <c r="G33" s="14"/>
      <c r="H33" s="15">
        <v>0</v>
      </c>
      <c r="I33" s="15">
        <v>0</v>
      </c>
      <c r="J33" s="16">
        <v>44898.7</v>
      </c>
    </row>
    <row r="34" spans="1:10" ht="90" x14ac:dyDescent="0.25">
      <c r="A34" s="59" t="s">
        <v>5</v>
      </c>
      <c r="B34" s="74" t="s">
        <v>6</v>
      </c>
      <c r="C34" s="74"/>
      <c r="D34" s="59">
        <v>421601</v>
      </c>
      <c r="E34" s="59" t="s">
        <v>373</v>
      </c>
      <c r="F34" s="14"/>
      <c r="G34" s="14"/>
      <c r="H34" s="15">
        <v>432000</v>
      </c>
      <c r="I34" s="15">
        <v>432000</v>
      </c>
      <c r="J34" s="16">
        <v>432000</v>
      </c>
    </row>
    <row r="35" spans="1:10" ht="45" x14ac:dyDescent="0.25">
      <c r="A35" s="59" t="s">
        <v>5</v>
      </c>
      <c r="B35" s="74" t="s">
        <v>6</v>
      </c>
      <c r="C35" s="74"/>
      <c r="D35" s="59">
        <v>426500</v>
      </c>
      <c r="E35" s="59" t="s">
        <v>286</v>
      </c>
      <c r="F35" s="14"/>
      <c r="G35" s="14"/>
      <c r="H35" s="15">
        <v>176952000</v>
      </c>
      <c r="I35" s="15">
        <v>49565000</v>
      </c>
      <c r="J35" s="16">
        <v>33102873.960000001</v>
      </c>
    </row>
    <row r="36" spans="1:10" ht="135" x14ac:dyDescent="0.25">
      <c r="A36" s="59" t="s">
        <v>5</v>
      </c>
      <c r="B36" s="74" t="s">
        <v>6</v>
      </c>
      <c r="C36" s="74"/>
      <c r="D36" s="59" t="s">
        <v>39</v>
      </c>
      <c r="E36" s="59" t="s">
        <v>40</v>
      </c>
      <c r="F36" s="14"/>
      <c r="G36" s="14"/>
      <c r="H36" s="15">
        <v>13725620</v>
      </c>
      <c r="I36" s="15">
        <v>4204120</v>
      </c>
      <c r="J36" s="16">
        <v>278908.06</v>
      </c>
    </row>
    <row r="37" spans="1:10" ht="90" x14ac:dyDescent="0.25">
      <c r="A37" s="59" t="s">
        <v>5</v>
      </c>
      <c r="B37" s="74" t="s">
        <v>6</v>
      </c>
      <c r="C37" s="74"/>
      <c r="D37" s="59" t="s">
        <v>43</v>
      </c>
      <c r="E37" s="59" t="s">
        <v>44</v>
      </c>
      <c r="F37" s="14"/>
      <c r="G37" s="14"/>
      <c r="H37" s="15">
        <v>2540000</v>
      </c>
      <c r="I37" s="15">
        <v>1270000</v>
      </c>
      <c r="J37" s="16">
        <v>-28087.13</v>
      </c>
    </row>
    <row r="38" spans="1:10" ht="45" x14ac:dyDescent="0.25">
      <c r="A38" s="59" t="s">
        <v>5</v>
      </c>
      <c r="B38" s="74" t="s">
        <v>6</v>
      </c>
      <c r="C38" s="74"/>
      <c r="D38" s="59">
        <v>480101</v>
      </c>
      <c r="E38" s="59" t="s">
        <v>287</v>
      </c>
      <c r="F38" s="14"/>
      <c r="G38" s="14"/>
      <c r="H38" s="15">
        <v>69291000</v>
      </c>
      <c r="I38" s="15">
        <v>11297000</v>
      </c>
      <c r="J38" s="16">
        <v>1553200.43</v>
      </c>
    </row>
    <row r="39" spans="1:10" ht="45" x14ac:dyDescent="0.25">
      <c r="A39" s="59" t="s">
        <v>5</v>
      </c>
      <c r="B39" s="74" t="s">
        <v>6</v>
      </c>
      <c r="C39" s="74"/>
      <c r="D39" s="59">
        <v>480102</v>
      </c>
      <c r="E39" s="59" t="s">
        <v>46</v>
      </c>
      <c r="F39" s="14"/>
      <c r="G39" s="14"/>
      <c r="H39" s="15">
        <v>0</v>
      </c>
      <c r="I39" s="15">
        <v>0</v>
      </c>
      <c r="J39" s="16">
        <v>9103.5</v>
      </c>
    </row>
    <row r="40" spans="1:10" x14ac:dyDescent="0.25">
      <c r="A40" s="59" t="s">
        <v>5</v>
      </c>
      <c r="B40" s="74" t="s">
        <v>6</v>
      </c>
      <c r="C40" s="74"/>
      <c r="D40" s="59">
        <v>480103</v>
      </c>
      <c r="E40" s="59" t="s">
        <v>48</v>
      </c>
      <c r="F40" s="14"/>
      <c r="G40" s="14"/>
      <c r="H40" s="15">
        <v>1592000</v>
      </c>
      <c r="I40" s="15">
        <v>1592000</v>
      </c>
      <c r="J40" s="16">
        <v>1670471.17</v>
      </c>
    </row>
    <row r="41" spans="1:10" ht="45" x14ac:dyDescent="0.25">
      <c r="A41" s="59" t="s">
        <v>5</v>
      </c>
      <c r="B41" s="74" t="s">
        <v>6</v>
      </c>
      <c r="C41" s="74"/>
      <c r="D41" s="59">
        <v>480201</v>
      </c>
      <c r="E41" s="59" t="s">
        <v>287</v>
      </c>
      <c r="F41" s="14"/>
      <c r="G41" s="14"/>
      <c r="H41" s="15">
        <v>4311900</v>
      </c>
      <c r="I41" s="15">
        <v>3772900</v>
      </c>
      <c r="J41" s="16">
        <v>73162.080000000002</v>
      </c>
    </row>
    <row r="42" spans="1:10" ht="45" x14ac:dyDescent="0.25">
      <c r="A42" s="59" t="s">
        <v>5</v>
      </c>
      <c r="B42" s="74" t="s">
        <v>6</v>
      </c>
      <c r="C42" s="74"/>
      <c r="D42" s="59" t="s">
        <v>45</v>
      </c>
      <c r="E42" s="59" t="s">
        <v>46</v>
      </c>
      <c r="F42" s="14"/>
      <c r="G42" s="14"/>
      <c r="H42" s="15">
        <v>0</v>
      </c>
      <c r="I42" s="15">
        <v>0</v>
      </c>
      <c r="J42" s="16">
        <v>158675.47</v>
      </c>
    </row>
    <row r="43" spans="1:10" x14ac:dyDescent="0.25">
      <c r="A43" s="59" t="s">
        <v>5</v>
      </c>
      <c r="B43" s="74" t="s">
        <v>6</v>
      </c>
      <c r="C43" s="74"/>
      <c r="D43" s="59" t="s">
        <v>47</v>
      </c>
      <c r="E43" s="59" t="s">
        <v>48</v>
      </c>
      <c r="F43" s="14"/>
      <c r="G43" s="14"/>
      <c r="H43" s="15">
        <v>799000</v>
      </c>
      <c r="I43" s="15">
        <v>599000</v>
      </c>
      <c r="J43" s="16">
        <v>893812.71</v>
      </c>
    </row>
    <row r="44" spans="1:10" x14ac:dyDescent="0.25">
      <c r="A44" s="78" t="s">
        <v>311</v>
      </c>
      <c r="B44" s="78"/>
      <c r="C44" s="78"/>
      <c r="D44" s="78"/>
      <c r="E44" s="78"/>
      <c r="F44" s="78"/>
      <c r="G44" s="78"/>
      <c r="H44" s="18">
        <f>SUM(H30:H43)</f>
        <v>312463020</v>
      </c>
      <c r="I44" s="18">
        <f t="shared" ref="I44:J44" si="1">SUM(I30:I43)</f>
        <v>74732020</v>
      </c>
      <c r="J44" s="18">
        <f t="shared" si="1"/>
        <v>70069760.899999991</v>
      </c>
    </row>
    <row r="45" spans="1:10" x14ac:dyDescent="0.25">
      <c r="A45" s="79" t="s">
        <v>327</v>
      </c>
      <c r="B45" s="79"/>
      <c r="C45" s="79"/>
      <c r="D45" s="79"/>
      <c r="E45" s="79"/>
      <c r="F45" s="79"/>
      <c r="G45" s="79"/>
      <c r="H45" s="19">
        <f>H29+H44</f>
        <v>537175520</v>
      </c>
      <c r="I45" s="19">
        <f>I29+I44</f>
        <v>226572020</v>
      </c>
      <c r="J45" s="19">
        <f>J29+J44</f>
        <v>221523907.63</v>
      </c>
    </row>
    <row r="46" spans="1:10" ht="30" x14ac:dyDescent="0.25">
      <c r="A46" s="59" t="s">
        <v>81</v>
      </c>
      <c r="B46" s="74" t="s">
        <v>6</v>
      </c>
      <c r="C46" s="74"/>
      <c r="D46" s="59" t="s">
        <v>82</v>
      </c>
      <c r="E46" s="59" t="s">
        <v>83</v>
      </c>
      <c r="F46" s="59" t="s">
        <v>84</v>
      </c>
      <c r="G46" s="59" t="s">
        <v>85</v>
      </c>
      <c r="H46" s="15">
        <v>21490000</v>
      </c>
      <c r="I46" s="15">
        <v>11046000</v>
      </c>
      <c r="J46" s="16">
        <v>9826539</v>
      </c>
    </row>
    <row r="47" spans="1:10" ht="45" x14ac:dyDescent="0.25">
      <c r="A47" s="59" t="s">
        <v>81</v>
      </c>
      <c r="B47" s="74" t="s">
        <v>6</v>
      </c>
      <c r="C47" s="74"/>
      <c r="D47" s="59" t="s">
        <v>82</v>
      </c>
      <c r="E47" s="59" t="s">
        <v>83</v>
      </c>
      <c r="F47" s="59" t="s">
        <v>86</v>
      </c>
      <c r="G47" s="59" t="s">
        <v>87</v>
      </c>
      <c r="H47" s="15">
        <v>1700000</v>
      </c>
      <c r="I47" s="15">
        <v>1050000</v>
      </c>
      <c r="J47" s="16">
        <v>847702</v>
      </c>
    </row>
    <row r="48" spans="1:10" ht="30" x14ac:dyDescent="0.25">
      <c r="A48" s="59" t="s">
        <v>81</v>
      </c>
      <c r="B48" s="74" t="s">
        <v>6</v>
      </c>
      <c r="C48" s="74"/>
      <c r="D48" s="59" t="s">
        <v>82</v>
      </c>
      <c r="E48" s="59" t="s">
        <v>83</v>
      </c>
      <c r="F48" s="59" t="s">
        <v>88</v>
      </c>
      <c r="G48" s="59" t="s">
        <v>89</v>
      </c>
      <c r="H48" s="15">
        <v>70000</v>
      </c>
      <c r="I48" s="15">
        <v>40000</v>
      </c>
      <c r="J48" s="16">
        <v>1020</v>
      </c>
    </row>
    <row r="49" spans="1:10" ht="30" x14ac:dyDescent="0.25">
      <c r="A49" s="59" t="s">
        <v>81</v>
      </c>
      <c r="B49" s="74" t="s">
        <v>6</v>
      </c>
      <c r="C49" s="74"/>
      <c r="D49" s="59" t="s">
        <v>82</v>
      </c>
      <c r="E49" s="59" t="s">
        <v>83</v>
      </c>
      <c r="F49" s="59">
        <v>100114</v>
      </c>
      <c r="G49" s="59" t="s">
        <v>288</v>
      </c>
      <c r="H49" s="15">
        <v>10000</v>
      </c>
      <c r="I49" s="15">
        <v>10000</v>
      </c>
      <c r="J49" s="16">
        <v>0</v>
      </c>
    </row>
    <row r="50" spans="1:10" ht="30" x14ac:dyDescent="0.25">
      <c r="A50" s="59" t="s">
        <v>81</v>
      </c>
      <c r="B50" s="74" t="s">
        <v>6</v>
      </c>
      <c r="C50" s="74"/>
      <c r="D50" s="59" t="s">
        <v>82</v>
      </c>
      <c r="E50" s="59" t="s">
        <v>83</v>
      </c>
      <c r="F50" s="59">
        <v>100117</v>
      </c>
      <c r="G50" s="59" t="s">
        <v>289</v>
      </c>
      <c r="H50" s="15">
        <v>650000</v>
      </c>
      <c r="I50" s="15">
        <v>380000</v>
      </c>
      <c r="J50" s="16">
        <v>349455</v>
      </c>
    </row>
    <row r="51" spans="1:10" ht="30" x14ac:dyDescent="0.25">
      <c r="A51" s="59" t="s">
        <v>81</v>
      </c>
      <c r="B51" s="74" t="s">
        <v>6</v>
      </c>
      <c r="C51" s="74"/>
      <c r="D51" s="59" t="s">
        <v>82</v>
      </c>
      <c r="E51" s="59" t="s">
        <v>83</v>
      </c>
      <c r="F51" s="59" t="s">
        <v>90</v>
      </c>
      <c r="G51" s="59" t="s">
        <v>91</v>
      </c>
      <c r="H51" s="15">
        <v>400000</v>
      </c>
      <c r="I51" s="15">
        <v>300000</v>
      </c>
      <c r="J51" s="16">
        <v>106243</v>
      </c>
    </row>
    <row r="52" spans="1:10" ht="30" x14ac:dyDescent="0.25">
      <c r="A52" s="59" t="s">
        <v>81</v>
      </c>
      <c r="B52" s="74" t="s">
        <v>6</v>
      </c>
      <c r="C52" s="74"/>
      <c r="D52" s="59" t="s">
        <v>82</v>
      </c>
      <c r="E52" s="59" t="s">
        <v>83</v>
      </c>
      <c r="F52" s="59" t="s">
        <v>92</v>
      </c>
      <c r="G52" s="59" t="s">
        <v>93</v>
      </c>
      <c r="H52" s="15">
        <v>290000</v>
      </c>
      <c r="I52" s="15">
        <v>290000</v>
      </c>
      <c r="J52" s="16">
        <v>265350</v>
      </c>
    </row>
    <row r="53" spans="1:10" ht="30" x14ac:dyDescent="0.25">
      <c r="A53" s="59" t="s">
        <v>81</v>
      </c>
      <c r="B53" s="74" t="s">
        <v>6</v>
      </c>
      <c r="C53" s="74"/>
      <c r="D53" s="59" t="s">
        <v>82</v>
      </c>
      <c r="E53" s="59" t="s">
        <v>83</v>
      </c>
      <c r="F53" s="59" t="s">
        <v>94</v>
      </c>
      <c r="G53" s="59" t="s">
        <v>95</v>
      </c>
      <c r="H53" s="15">
        <v>400000</v>
      </c>
      <c r="I53" s="15">
        <v>350000</v>
      </c>
      <c r="J53" s="16">
        <v>42259</v>
      </c>
    </row>
    <row r="54" spans="1:10" ht="30" x14ac:dyDescent="0.25">
      <c r="A54" s="59" t="s">
        <v>81</v>
      </c>
      <c r="B54" s="74" t="s">
        <v>6</v>
      </c>
      <c r="C54" s="74"/>
      <c r="D54" s="59" t="s">
        <v>82</v>
      </c>
      <c r="E54" s="59" t="s">
        <v>83</v>
      </c>
      <c r="F54" s="59" t="s">
        <v>96</v>
      </c>
      <c r="G54" s="59" t="s">
        <v>97</v>
      </c>
      <c r="H54" s="15">
        <v>490000</v>
      </c>
      <c r="I54" s="15">
        <v>380000</v>
      </c>
      <c r="J54" s="16">
        <v>241796</v>
      </c>
    </row>
    <row r="55" spans="1:10" ht="30" x14ac:dyDescent="0.25">
      <c r="A55" s="59" t="s">
        <v>81</v>
      </c>
      <c r="B55" s="74" t="s">
        <v>6</v>
      </c>
      <c r="C55" s="74"/>
      <c r="D55" s="59" t="s">
        <v>82</v>
      </c>
      <c r="E55" s="59" t="s">
        <v>83</v>
      </c>
      <c r="F55" s="59" t="s">
        <v>98</v>
      </c>
      <c r="G55" s="59" t="s">
        <v>99</v>
      </c>
      <c r="H55" s="15">
        <v>400000</v>
      </c>
      <c r="I55" s="15">
        <v>300000</v>
      </c>
      <c r="J55" s="16">
        <v>57204.3</v>
      </c>
    </row>
    <row r="56" spans="1:10" ht="30" x14ac:dyDescent="0.25">
      <c r="A56" s="59" t="s">
        <v>81</v>
      </c>
      <c r="B56" s="74" t="s">
        <v>6</v>
      </c>
      <c r="C56" s="74"/>
      <c r="D56" s="59" t="s">
        <v>82</v>
      </c>
      <c r="E56" s="59" t="s">
        <v>83</v>
      </c>
      <c r="F56" s="59">
        <v>200102</v>
      </c>
      <c r="G56" s="59" t="s">
        <v>183</v>
      </c>
      <c r="H56" s="15">
        <v>75000</v>
      </c>
      <c r="I56" s="15">
        <v>75000</v>
      </c>
      <c r="J56" s="16">
        <v>72875.149999999994</v>
      </c>
    </row>
    <row r="57" spans="1:10" ht="30" x14ac:dyDescent="0.25">
      <c r="A57" s="59" t="s">
        <v>81</v>
      </c>
      <c r="B57" s="74" t="s">
        <v>6</v>
      </c>
      <c r="C57" s="74"/>
      <c r="D57" s="59" t="s">
        <v>82</v>
      </c>
      <c r="E57" s="59" t="s">
        <v>83</v>
      </c>
      <c r="F57" s="59" t="s">
        <v>100</v>
      </c>
      <c r="G57" s="59" t="s">
        <v>101</v>
      </c>
      <c r="H57" s="15">
        <v>350000</v>
      </c>
      <c r="I57" s="15">
        <v>250000</v>
      </c>
      <c r="J57" s="16">
        <v>143962.49</v>
      </c>
    </row>
    <row r="58" spans="1:10" ht="30" x14ac:dyDescent="0.25">
      <c r="A58" s="59" t="s">
        <v>81</v>
      </c>
      <c r="B58" s="74" t="s">
        <v>6</v>
      </c>
      <c r="C58" s="74"/>
      <c r="D58" s="59" t="s">
        <v>82</v>
      </c>
      <c r="E58" s="59" t="s">
        <v>83</v>
      </c>
      <c r="F58" s="59" t="s">
        <v>102</v>
      </c>
      <c r="G58" s="59" t="s">
        <v>103</v>
      </c>
      <c r="H58" s="15">
        <v>90000</v>
      </c>
      <c r="I58" s="15">
        <v>70000</v>
      </c>
      <c r="J58" s="16">
        <v>27747.38</v>
      </c>
    </row>
    <row r="59" spans="1:10" ht="30" x14ac:dyDescent="0.25">
      <c r="A59" s="59" t="s">
        <v>81</v>
      </c>
      <c r="B59" s="74" t="s">
        <v>6</v>
      </c>
      <c r="C59" s="74"/>
      <c r="D59" s="59" t="s">
        <v>82</v>
      </c>
      <c r="E59" s="59" t="s">
        <v>83</v>
      </c>
      <c r="F59" s="59">
        <v>200105</v>
      </c>
      <c r="G59" s="59" t="s">
        <v>245</v>
      </c>
      <c r="H59" s="15">
        <v>276000</v>
      </c>
      <c r="I59" s="15">
        <v>276000</v>
      </c>
      <c r="J59" s="16">
        <v>0</v>
      </c>
    </row>
    <row r="60" spans="1:10" ht="30" x14ac:dyDescent="0.25">
      <c r="A60" s="59" t="s">
        <v>81</v>
      </c>
      <c r="B60" s="74" t="s">
        <v>6</v>
      </c>
      <c r="C60" s="74"/>
      <c r="D60" s="59" t="s">
        <v>82</v>
      </c>
      <c r="E60" s="59" t="s">
        <v>83</v>
      </c>
      <c r="F60" s="59" t="s">
        <v>104</v>
      </c>
      <c r="G60" s="59" t="s">
        <v>105</v>
      </c>
      <c r="H60" s="15">
        <v>70000</v>
      </c>
      <c r="I60" s="15">
        <v>35000</v>
      </c>
      <c r="J60" s="16">
        <v>27308.38</v>
      </c>
    </row>
    <row r="61" spans="1:10" ht="30" x14ac:dyDescent="0.25">
      <c r="A61" s="59" t="s">
        <v>81</v>
      </c>
      <c r="B61" s="74" t="s">
        <v>6</v>
      </c>
      <c r="C61" s="74"/>
      <c r="D61" s="59" t="s">
        <v>82</v>
      </c>
      <c r="E61" s="59" t="s">
        <v>83</v>
      </c>
      <c r="F61" s="59" t="s">
        <v>106</v>
      </c>
      <c r="G61" s="59" t="s">
        <v>107</v>
      </c>
      <c r="H61" s="15">
        <v>25000</v>
      </c>
      <c r="I61" s="15">
        <v>20000</v>
      </c>
      <c r="J61" s="16">
        <v>1775.39</v>
      </c>
    </row>
    <row r="62" spans="1:10" ht="30" x14ac:dyDescent="0.25">
      <c r="A62" s="59" t="s">
        <v>81</v>
      </c>
      <c r="B62" s="74" t="s">
        <v>6</v>
      </c>
      <c r="C62" s="74"/>
      <c r="D62" s="59" t="s">
        <v>82</v>
      </c>
      <c r="E62" s="59" t="s">
        <v>83</v>
      </c>
      <c r="F62" s="59" t="s">
        <v>108</v>
      </c>
      <c r="G62" s="59" t="s">
        <v>109</v>
      </c>
      <c r="H62" s="15">
        <v>240000</v>
      </c>
      <c r="I62" s="15">
        <v>170000</v>
      </c>
      <c r="J62" s="16">
        <v>86626.89</v>
      </c>
    </row>
    <row r="63" spans="1:10" ht="45" x14ac:dyDescent="0.25">
      <c r="A63" s="59" t="s">
        <v>81</v>
      </c>
      <c r="B63" s="74" t="s">
        <v>6</v>
      </c>
      <c r="C63" s="74"/>
      <c r="D63" s="59" t="s">
        <v>82</v>
      </c>
      <c r="E63" s="59" t="s">
        <v>83</v>
      </c>
      <c r="F63" s="59" t="s">
        <v>110</v>
      </c>
      <c r="G63" s="59" t="s">
        <v>111</v>
      </c>
      <c r="H63" s="15">
        <v>1070000</v>
      </c>
      <c r="I63" s="15">
        <v>825000</v>
      </c>
      <c r="J63" s="16">
        <v>569820.93000000005</v>
      </c>
    </row>
    <row r="64" spans="1:10" ht="45" x14ac:dyDescent="0.25">
      <c r="A64" s="59" t="s">
        <v>81</v>
      </c>
      <c r="B64" s="74" t="s">
        <v>6</v>
      </c>
      <c r="C64" s="74"/>
      <c r="D64" s="59" t="s">
        <v>82</v>
      </c>
      <c r="E64" s="59" t="s">
        <v>83</v>
      </c>
      <c r="F64" s="59" t="s">
        <v>112</v>
      </c>
      <c r="G64" s="59" t="s">
        <v>113</v>
      </c>
      <c r="H64" s="15">
        <v>300000</v>
      </c>
      <c r="I64" s="15">
        <v>160000</v>
      </c>
      <c r="J64" s="16">
        <v>64519.83</v>
      </c>
    </row>
    <row r="65" spans="1:10" ht="30" x14ac:dyDescent="0.25">
      <c r="A65" s="59" t="s">
        <v>81</v>
      </c>
      <c r="B65" s="74" t="s">
        <v>6</v>
      </c>
      <c r="C65" s="74"/>
      <c r="D65" s="59" t="s">
        <v>82</v>
      </c>
      <c r="E65" s="59" t="s">
        <v>83</v>
      </c>
      <c r="F65" s="59">
        <v>200200</v>
      </c>
      <c r="G65" s="59" t="s">
        <v>171</v>
      </c>
      <c r="H65" s="15">
        <v>150000</v>
      </c>
      <c r="I65" s="15">
        <v>50000</v>
      </c>
      <c r="J65" s="16">
        <v>0</v>
      </c>
    </row>
    <row r="66" spans="1:10" ht="30" x14ac:dyDescent="0.25">
      <c r="A66" s="59" t="s">
        <v>81</v>
      </c>
      <c r="B66" s="74" t="s">
        <v>6</v>
      </c>
      <c r="C66" s="74"/>
      <c r="D66" s="59" t="s">
        <v>82</v>
      </c>
      <c r="E66" s="59" t="s">
        <v>83</v>
      </c>
      <c r="F66" s="59" t="s">
        <v>114</v>
      </c>
      <c r="G66" s="59" t="s">
        <v>115</v>
      </c>
      <c r="H66" s="15">
        <v>150000</v>
      </c>
      <c r="I66" s="15">
        <v>110000</v>
      </c>
      <c r="J66" s="16">
        <v>40178.86</v>
      </c>
    </row>
    <row r="67" spans="1:10" ht="30" x14ac:dyDescent="0.25">
      <c r="A67" s="59" t="s">
        <v>81</v>
      </c>
      <c r="B67" s="74" t="s">
        <v>6</v>
      </c>
      <c r="C67" s="74"/>
      <c r="D67" s="59" t="s">
        <v>82</v>
      </c>
      <c r="E67" s="59" t="s">
        <v>83</v>
      </c>
      <c r="F67" s="59" t="s">
        <v>116</v>
      </c>
      <c r="G67" s="59" t="s">
        <v>117</v>
      </c>
      <c r="H67" s="15">
        <v>60000</v>
      </c>
      <c r="I67" s="15">
        <v>50000</v>
      </c>
      <c r="J67" s="16">
        <v>3340</v>
      </c>
    </row>
    <row r="68" spans="1:10" ht="30" x14ac:dyDescent="0.25">
      <c r="A68" s="59" t="s">
        <v>81</v>
      </c>
      <c r="B68" s="74" t="s">
        <v>6</v>
      </c>
      <c r="C68" s="74"/>
      <c r="D68" s="59" t="s">
        <v>82</v>
      </c>
      <c r="E68" s="59" t="s">
        <v>83</v>
      </c>
      <c r="F68" s="59">
        <v>200602</v>
      </c>
      <c r="G68" s="59" t="s">
        <v>267</v>
      </c>
      <c r="H68" s="15">
        <v>70000</v>
      </c>
      <c r="I68" s="15">
        <v>55000</v>
      </c>
      <c r="J68" s="16">
        <v>0</v>
      </c>
    </row>
    <row r="69" spans="1:10" ht="30" x14ac:dyDescent="0.25">
      <c r="A69" s="59" t="s">
        <v>81</v>
      </c>
      <c r="B69" s="74" t="s">
        <v>6</v>
      </c>
      <c r="C69" s="74"/>
      <c r="D69" s="59" t="s">
        <v>82</v>
      </c>
      <c r="E69" s="59" t="s">
        <v>83</v>
      </c>
      <c r="F69" s="59">
        <v>201100</v>
      </c>
      <c r="G69" s="59" t="s">
        <v>185</v>
      </c>
      <c r="H69" s="15">
        <v>10000</v>
      </c>
      <c r="I69" s="15">
        <v>10000</v>
      </c>
      <c r="J69" s="16">
        <v>0</v>
      </c>
    </row>
    <row r="70" spans="1:10" ht="30" x14ac:dyDescent="0.25">
      <c r="A70" s="59" t="s">
        <v>81</v>
      </c>
      <c r="B70" s="74" t="s">
        <v>6</v>
      </c>
      <c r="C70" s="74"/>
      <c r="D70" s="59" t="s">
        <v>82</v>
      </c>
      <c r="E70" s="59" t="s">
        <v>83</v>
      </c>
      <c r="F70" s="59" t="s">
        <v>118</v>
      </c>
      <c r="G70" s="59" t="s">
        <v>119</v>
      </c>
      <c r="H70" s="15">
        <v>500000</v>
      </c>
      <c r="I70" s="15">
        <v>350000</v>
      </c>
      <c r="J70" s="16">
        <v>66104.039999999994</v>
      </c>
    </row>
    <row r="71" spans="1:10" ht="30" x14ac:dyDescent="0.25">
      <c r="A71" s="59" t="s">
        <v>81</v>
      </c>
      <c r="B71" s="74" t="s">
        <v>6</v>
      </c>
      <c r="C71" s="74"/>
      <c r="D71" s="59" t="s">
        <v>82</v>
      </c>
      <c r="E71" s="59" t="s">
        <v>83</v>
      </c>
      <c r="F71" s="59">
        <v>2013000</v>
      </c>
      <c r="G71" s="59" t="s">
        <v>217</v>
      </c>
      <c r="H71" s="15">
        <v>150000</v>
      </c>
      <c r="I71" s="15">
        <v>120000</v>
      </c>
      <c r="J71" s="16">
        <v>0</v>
      </c>
    </row>
    <row r="72" spans="1:10" ht="30" x14ac:dyDescent="0.25">
      <c r="A72" s="59" t="s">
        <v>81</v>
      </c>
      <c r="B72" s="74" t="s">
        <v>6</v>
      </c>
      <c r="C72" s="74"/>
      <c r="D72" s="59" t="s">
        <v>82</v>
      </c>
      <c r="E72" s="59" t="s">
        <v>83</v>
      </c>
      <c r="F72" s="59">
        <v>201400</v>
      </c>
      <c r="G72" s="59" t="s">
        <v>187</v>
      </c>
      <c r="H72" s="15">
        <v>20000</v>
      </c>
      <c r="I72" s="15">
        <v>20000</v>
      </c>
      <c r="J72" s="16">
        <v>0</v>
      </c>
    </row>
    <row r="73" spans="1:10" ht="75.75" customHeight="1" x14ac:dyDescent="0.25">
      <c r="A73" s="59" t="s">
        <v>81</v>
      </c>
      <c r="B73" s="74" t="s">
        <v>6</v>
      </c>
      <c r="C73" s="74"/>
      <c r="D73" s="59" t="s">
        <v>82</v>
      </c>
      <c r="E73" s="59" t="s">
        <v>83</v>
      </c>
      <c r="F73" s="59" t="s">
        <v>120</v>
      </c>
      <c r="G73" s="59" t="s">
        <v>121</v>
      </c>
      <c r="H73" s="15">
        <v>600000</v>
      </c>
      <c r="I73" s="15">
        <v>400000</v>
      </c>
      <c r="J73" s="16">
        <v>4647</v>
      </c>
    </row>
    <row r="74" spans="1:10" ht="30" x14ac:dyDescent="0.25">
      <c r="A74" s="59" t="s">
        <v>81</v>
      </c>
      <c r="B74" s="74" t="s">
        <v>6</v>
      </c>
      <c r="C74" s="74"/>
      <c r="D74" s="59" t="s">
        <v>82</v>
      </c>
      <c r="E74" s="59" t="s">
        <v>83</v>
      </c>
      <c r="F74" s="59" t="s">
        <v>122</v>
      </c>
      <c r="G74" s="59" t="s">
        <v>123</v>
      </c>
      <c r="H74" s="15">
        <v>124500</v>
      </c>
      <c r="I74" s="15">
        <v>95500</v>
      </c>
      <c r="J74" s="16">
        <v>7361.38</v>
      </c>
    </row>
    <row r="75" spans="1:10" ht="60" x14ac:dyDescent="0.25">
      <c r="A75" s="59" t="s">
        <v>81</v>
      </c>
      <c r="B75" s="74" t="s">
        <v>6</v>
      </c>
      <c r="C75" s="74"/>
      <c r="D75" s="59" t="s">
        <v>82</v>
      </c>
      <c r="E75" s="59" t="s">
        <v>83</v>
      </c>
      <c r="F75" s="59" t="s">
        <v>124</v>
      </c>
      <c r="G75" s="59" t="s">
        <v>125</v>
      </c>
      <c r="H75" s="15">
        <v>6500</v>
      </c>
      <c r="I75" s="15">
        <v>6500</v>
      </c>
      <c r="J75" s="16">
        <v>3962.7</v>
      </c>
    </row>
    <row r="76" spans="1:10" ht="30" x14ac:dyDescent="0.25">
      <c r="A76" s="59" t="s">
        <v>81</v>
      </c>
      <c r="B76" s="74" t="s">
        <v>6</v>
      </c>
      <c r="C76" s="74"/>
      <c r="D76" s="59" t="s">
        <v>82</v>
      </c>
      <c r="E76" s="59" t="s">
        <v>83</v>
      </c>
      <c r="F76" s="59" t="s">
        <v>126</v>
      </c>
      <c r="G76" s="59" t="s">
        <v>127</v>
      </c>
      <c r="H76" s="15">
        <v>212000</v>
      </c>
      <c r="I76" s="15">
        <v>150000</v>
      </c>
      <c r="J76" s="16">
        <v>2220.33</v>
      </c>
    </row>
    <row r="77" spans="1:10" ht="30" x14ac:dyDescent="0.25">
      <c r="A77" s="59" t="s">
        <v>81</v>
      </c>
      <c r="B77" s="74" t="s">
        <v>6</v>
      </c>
      <c r="C77" s="74"/>
      <c r="D77" s="59" t="s">
        <v>82</v>
      </c>
      <c r="E77" s="59" t="s">
        <v>83</v>
      </c>
      <c r="F77" s="59" t="s">
        <v>128</v>
      </c>
      <c r="G77" s="59" t="s">
        <v>129</v>
      </c>
      <c r="H77" s="15">
        <v>150000</v>
      </c>
      <c r="I77" s="15">
        <v>120000</v>
      </c>
      <c r="J77" s="16">
        <v>22402.87</v>
      </c>
    </row>
    <row r="78" spans="1:10" ht="45" x14ac:dyDescent="0.25">
      <c r="A78" s="59" t="s">
        <v>81</v>
      </c>
      <c r="B78" s="74" t="s">
        <v>6</v>
      </c>
      <c r="C78" s="74"/>
      <c r="D78" s="59" t="s">
        <v>82</v>
      </c>
      <c r="E78" s="59" t="s">
        <v>83</v>
      </c>
      <c r="F78" s="59" t="s">
        <v>130</v>
      </c>
      <c r="G78" s="59" t="s">
        <v>131</v>
      </c>
      <c r="H78" s="15">
        <v>150000</v>
      </c>
      <c r="I78" s="15">
        <v>90000</v>
      </c>
      <c r="J78" s="16">
        <v>66150</v>
      </c>
    </row>
    <row r="79" spans="1:10" ht="75" x14ac:dyDescent="0.25">
      <c r="A79" s="59" t="s">
        <v>81</v>
      </c>
      <c r="B79" s="74" t="s">
        <v>6</v>
      </c>
      <c r="C79" s="74"/>
      <c r="D79" s="59" t="s">
        <v>82</v>
      </c>
      <c r="E79" s="59" t="s">
        <v>83</v>
      </c>
      <c r="F79" s="59" t="s">
        <v>132</v>
      </c>
      <c r="G79" s="59" t="s">
        <v>133</v>
      </c>
      <c r="H79" s="15">
        <v>0</v>
      </c>
      <c r="I79" s="15">
        <v>0</v>
      </c>
      <c r="J79" s="16">
        <v>-93850.99</v>
      </c>
    </row>
    <row r="80" spans="1:10" x14ac:dyDescent="0.25">
      <c r="A80" s="83" t="s">
        <v>312</v>
      </c>
      <c r="B80" s="83"/>
      <c r="C80" s="83"/>
      <c r="D80" s="83"/>
      <c r="E80" s="83"/>
      <c r="F80" s="83"/>
      <c r="G80" s="83"/>
      <c r="H80" s="15">
        <f>SUM(H46:H79)</f>
        <v>30749000</v>
      </c>
      <c r="I80" s="15">
        <f t="shared" ref="I80:J80" si="2">SUM(I46:I79)</f>
        <v>17654000</v>
      </c>
      <c r="J80" s="15">
        <f t="shared" si="2"/>
        <v>12854720.930000002</v>
      </c>
    </row>
    <row r="81" spans="1:10" ht="45" x14ac:dyDescent="0.25">
      <c r="A81" s="59" t="s">
        <v>81</v>
      </c>
      <c r="B81" s="74" t="s">
        <v>6</v>
      </c>
      <c r="C81" s="74"/>
      <c r="D81" s="59">
        <v>540500</v>
      </c>
      <c r="E81" s="59" t="s">
        <v>292</v>
      </c>
      <c r="F81" s="59">
        <v>500400</v>
      </c>
      <c r="G81" s="59" t="s">
        <v>292</v>
      </c>
      <c r="H81" s="15">
        <v>0</v>
      </c>
      <c r="I81" s="15">
        <v>0</v>
      </c>
      <c r="J81" s="16">
        <v>0</v>
      </c>
    </row>
    <row r="82" spans="1:10" ht="30" x14ac:dyDescent="0.25">
      <c r="A82" s="59" t="s">
        <v>81</v>
      </c>
      <c r="B82" s="74" t="s">
        <v>6</v>
      </c>
      <c r="C82" s="74"/>
      <c r="D82" s="59" t="s">
        <v>134</v>
      </c>
      <c r="E82" s="59" t="s">
        <v>135</v>
      </c>
      <c r="F82" s="59" t="s">
        <v>136</v>
      </c>
      <c r="G82" s="59" t="s">
        <v>137</v>
      </c>
      <c r="H82" s="15">
        <v>3503000</v>
      </c>
      <c r="I82" s="15">
        <v>2365000</v>
      </c>
      <c r="J82" s="16">
        <v>1760450</v>
      </c>
    </row>
    <row r="83" spans="1:10" ht="105" x14ac:dyDescent="0.25">
      <c r="A83" s="59" t="s">
        <v>81</v>
      </c>
      <c r="B83" s="74" t="s">
        <v>6</v>
      </c>
      <c r="C83" s="74"/>
      <c r="D83" s="59" t="s">
        <v>138</v>
      </c>
      <c r="E83" s="59" t="s">
        <v>139</v>
      </c>
      <c r="F83" s="59" t="s">
        <v>140</v>
      </c>
      <c r="G83" s="59" t="s">
        <v>141</v>
      </c>
      <c r="H83" s="15">
        <v>1230000</v>
      </c>
      <c r="I83" s="15">
        <v>1063000</v>
      </c>
      <c r="J83" s="16">
        <v>14530.5</v>
      </c>
    </row>
    <row r="84" spans="1:10" ht="30" x14ac:dyDescent="0.25">
      <c r="A84" s="59" t="s">
        <v>81</v>
      </c>
      <c r="B84" s="74" t="s">
        <v>6</v>
      </c>
      <c r="C84" s="74"/>
      <c r="D84" s="59" t="s">
        <v>138</v>
      </c>
      <c r="E84" s="59" t="s">
        <v>139</v>
      </c>
      <c r="F84" s="59">
        <v>203030</v>
      </c>
      <c r="G84" s="59" t="s">
        <v>127</v>
      </c>
      <c r="H84" s="15">
        <v>1970000</v>
      </c>
      <c r="I84" s="15">
        <v>856000</v>
      </c>
      <c r="J84" s="16">
        <v>770385.38</v>
      </c>
    </row>
    <row r="85" spans="1:10" ht="120" x14ac:dyDescent="0.25">
      <c r="A85" s="59" t="s">
        <v>81</v>
      </c>
      <c r="B85" s="74" t="s">
        <v>6</v>
      </c>
      <c r="C85" s="74"/>
      <c r="D85" s="59" t="s">
        <v>138</v>
      </c>
      <c r="E85" s="59" t="s">
        <v>139</v>
      </c>
      <c r="F85" s="59">
        <v>510124</v>
      </c>
      <c r="G85" s="59" t="s">
        <v>375</v>
      </c>
      <c r="H85" s="15">
        <v>500000</v>
      </c>
      <c r="I85" s="15">
        <v>500000</v>
      </c>
      <c r="J85" s="16">
        <v>500000</v>
      </c>
    </row>
    <row r="86" spans="1:10" ht="30" customHeight="1" x14ac:dyDescent="0.25">
      <c r="A86" s="59" t="s">
        <v>81</v>
      </c>
      <c r="B86" s="74" t="s">
        <v>6</v>
      </c>
      <c r="C86" s="74"/>
      <c r="D86" s="59" t="s">
        <v>138</v>
      </c>
      <c r="E86" s="59" t="s">
        <v>139</v>
      </c>
      <c r="F86" s="59">
        <v>550204</v>
      </c>
      <c r="G86" s="59" t="s">
        <v>368</v>
      </c>
      <c r="H86" s="15">
        <v>270000</v>
      </c>
      <c r="I86" s="15">
        <v>270000</v>
      </c>
      <c r="J86" s="16">
        <v>90482.95</v>
      </c>
    </row>
    <row r="87" spans="1:10" ht="45" x14ac:dyDescent="0.25">
      <c r="A87" s="59" t="s">
        <v>81</v>
      </c>
      <c r="B87" s="74" t="s">
        <v>6</v>
      </c>
      <c r="C87" s="74"/>
      <c r="D87" s="59" t="s">
        <v>138</v>
      </c>
      <c r="E87" s="59" t="s">
        <v>139</v>
      </c>
      <c r="F87" s="59" t="s">
        <v>146</v>
      </c>
      <c r="G87" s="59" t="s">
        <v>147</v>
      </c>
      <c r="H87" s="15">
        <v>3900000</v>
      </c>
      <c r="I87" s="15">
        <v>2200000</v>
      </c>
      <c r="J87" s="16">
        <v>1926552.06</v>
      </c>
    </row>
    <row r="88" spans="1:10" ht="75" x14ac:dyDescent="0.25">
      <c r="A88" s="59" t="s">
        <v>81</v>
      </c>
      <c r="B88" s="74" t="s">
        <v>6</v>
      </c>
      <c r="C88" s="74"/>
      <c r="D88" s="59" t="s">
        <v>138</v>
      </c>
      <c r="E88" s="59" t="s">
        <v>139</v>
      </c>
      <c r="F88" s="59" t="s">
        <v>132</v>
      </c>
      <c r="G88" s="59" t="s">
        <v>133</v>
      </c>
      <c r="H88" s="15">
        <v>0</v>
      </c>
      <c r="I88" s="15">
        <v>0</v>
      </c>
      <c r="J88" s="16">
        <v>-24459.27</v>
      </c>
    </row>
    <row r="89" spans="1:10" x14ac:dyDescent="0.25">
      <c r="A89" s="83" t="s">
        <v>313</v>
      </c>
      <c r="B89" s="83"/>
      <c r="C89" s="83"/>
      <c r="D89" s="83"/>
      <c r="E89" s="83"/>
      <c r="F89" s="83"/>
      <c r="G89" s="83"/>
      <c r="H89" s="15">
        <f>SUM(H81:H88)</f>
        <v>11373000</v>
      </c>
      <c r="I89" s="15">
        <f>SUM(I81:I88)</f>
        <v>7254000</v>
      </c>
      <c r="J89" s="15">
        <f>SUM(J81:J88)</f>
        <v>5037941.620000001</v>
      </c>
    </row>
    <row r="90" spans="1:10" ht="45" x14ac:dyDescent="0.25">
      <c r="A90" s="59" t="s">
        <v>81</v>
      </c>
      <c r="B90" s="74" t="s">
        <v>6</v>
      </c>
      <c r="C90" s="74"/>
      <c r="D90" s="59" t="s">
        <v>148</v>
      </c>
      <c r="E90" s="59" t="s">
        <v>149</v>
      </c>
      <c r="F90" s="59" t="s">
        <v>150</v>
      </c>
      <c r="G90" s="59" t="s">
        <v>151</v>
      </c>
      <c r="H90" s="15">
        <v>55000</v>
      </c>
      <c r="I90" s="15">
        <v>45000</v>
      </c>
      <c r="J90" s="16">
        <v>37700</v>
      </c>
    </row>
    <row r="91" spans="1:10" ht="45" x14ac:dyDescent="0.25">
      <c r="A91" s="59" t="s">
        <v>81</v>
      </c>
      <c r="B91" s="74" t="s">
        <v>6</v>
      </c>
      <c r="C91" s="74"/>
      <c r="D91" s="59" t="s">
        <v>148</v>
      </c>
      <c r="E91" s="59" t="s">
        <v>149</v>
      </c>
      <c r="F91" s="59" t="s">
        <v>152</v>
      </c>
      <c r="G91" s="59" t="s">
        <v>153</v>
      </c>
      <c r="H91" s="15">
        <v>951000</v>
      </c>
      <c r="I91" s="15">
        <v>635000</v>
      </c>
      <c r="J91" s="16">
        <v>404500</v>
      </c>
    </row>
    <row r="92" spans="1:10" x14ac:dyDescent="0.25">
      <c r="A92" s="83" t="s">
        <v>314</v>
      </c>
      <c r="B92" s="83"/>
      <c r="C92" s="83"/>
      <c r="D92" s="83"/>
      <c r="E92" s="83"/>
      <c r="F92" s="83"/>
      <c r="G92" s="83"/>
      <c r="H92" s="15">
        <f>SUM(H90:H91)</f>
        <v>1006000</v>
      </c>
      <c r="I92" s="15">
        <f t="shared" ref="I92:J92" si="3">SUM(I90:I91)</f>
        <v>680000</v>
      </c>
      <c r="J92" s="15">
        <f t="shared" si="3"/>
        <v>442200</v>
      </c>
    </row>
    <row r="93" spans="1:10" ht="30" x14ac:dyDescent="0.25">
      <c r="A93" s="59" t="s">
        <v>81</v>
      </c>
      <c r="B93" s="74" t="s">
        <v>6</v>
      </c>
      <c r="C93" s="74"/>
      <c r="D93" s="59" t="s">
        <v>154</v>
      </c>
      <c r="E93" s="59" t="s">
        <v>155</v>
      </c>
      <c r="F93" s="59">
        <v>200101</v>
      </c>
      <c r="G93" s="59" t="s">
        <v>99</v>
      </c>
      <c r="H93" s="15">
        <v>16900</v>
      </c>
      <c r="I93" s="15">
        <v>16900</v>
      </c>
      <c r="J93" s="16">
        <v>0</v>
      </c>
    </row>
    <row r="94" spans="1:10" ht="30" x14ac:dyDescent="0.25">
      <c r="A94" s="59" t="s">
        <v>81</v>
      </c>
      <c r="B94" s="74" t="s">
        <v>6</v>
      </c>
      <c r="C94" s="74"/>
      <c r="D94" s="59" t="s">
        <v>154</v>
      </c>
      <c r="E94" s="59" t="s">
        <v>155</v>
      </c>
      <c r="F94" s="59">
        <v>200102</v>
      </c>
      <c r="G94" s="59" t="s">
        <v>183</v>
      </c>
      <c r="H94" s="15">
        <v>2410</v>
      </c>
      <c r="I94" s="15">
        <v>2410</v>
      </c>
      <c r="J94" s="16">
        <v>1937.32</v>
      </c>
    </row>
    <row r="95" spans="1:10" ht="30" x14ac:dyDescent="0.25">
      <c r="A95" s="59" t="s">
        <v>81</v>
      </c>
      <c r="B95" s="74" t="s">
        <v>6</v>
      </c>
      <c r="C95" s="74"/>
      <c r="D95" s="59" t="s">
        <v>154</v>
      </c>
      <c r="E95" s="59" t="s">
        <v>155</v>
      </c>
      <c r="F95" s="59" t="s">
        <v>100</v>
      </c>
      <c r="G95" s="59" t="s">
        <v>101</v>
      </c>
      <c r="H95" s="15">
        <v>43120</v>
      </c>
      <c r="I95" s="15">
        <v>35000</v>
      </c>
      <c r="J95" s="16">
        <v>32231.3</v>
      </c>
    </row>
    <row r="96" spans="1:10" ht="30" x14ac:dyDescent="0.25">
      <c r="A96" s="59" t="s">
        <v>81</v>
      </c>
      <c r="B96" s="74" t="s">
        <v>6</v>
      </c>
      <c r="C96" s="74"/>
      <c r="D96" s="59" t="s">
        <v>154</v>
      </c>
      <c r="E96" s="59" t="s">
        <v>155</v>
      </c>
      <c r="F96" s="59" t="s">
        <v>102</v>
      </c>
      <c r="G96" s="59" t="s">
        <v>103</v>
      </c>
      <c r="H96" s="15">
        <v>8600</v>
      </c>
      <c r="I96" s="15">
        <v>8600</v>
      </c>
      <c r="J96" s="16">
        <v>2968.21</v>
      </c>
    </row>
    <row r="97" spans="1:10" ht="30" x14ac:dyDescent="0.25">
      <c r="A97" s="59" t="s">
        <v>81</v>
      </c>
      <c r="B97" s="74" t="s">
        <v>6</v>
      </c>
      <c r="C97" s="74"/>
      <c r="D97" s="59" t="s">
        <v>154</v>
      </c>
      <c r="E97" s="59" t="s">
        <v>155</v>
      </c>
      <c r="F97" s="59">
        <v>200105</v>
      </c>
      <c r="G97" s="59" t="s">
        <v>245</v>
      </c>
      <c r="H97" s="15">
        <v>15000</v>
      </c>
      <c r="I97" s="15">
        <v>15000</v>
      </c>
      <c r="J97" s="16">
        <v>474.55</v>
      </c>
    </row>
    <row r="98" spans="1:10" ht="30" x14ac:dyDescent="0.25">
      <c r="A98" s="59" t="s">
        <v>81</v>
      </c>
      <c r="B98" s="74" t="s">
        <v>6</v>
      </c>
      <c r="C98" s="74"/>
      <c r="D98" s="59" t="s">
        <v>154</v>
      </c>
      <c r="E98" s="59" t="s">
        <v>155</v>
      </c>
      <c r="F98" s="59" t="s">
        <v>108</v>
      </c>
      <c r="G98" s="59" t="s">
        <v>109</v>
      </c>
      <c r="H98" s="15">
        <v>8700</v>
      </c>
      <c r="I98" s="15">
        <v>8700</v>
      </c>
      <c r="J98" s="16">
        <v>5493.74</v>
      </c>
    </row>
    <row r="99" spans="1:10" ht="45" x14ac:dyDescent="0.25">
      <c r="A99" s="59" t="s">
        <v>81</v>
      </c>
      <c r="B99" s="74" t="s">
        <v>6</v>
      </c>
      <c r="C99" s="74"/>
      <c r="D99" s="59" t="s">
        <v>154</v>
      </c>
      <c r="E99" s="59" t="s">
        <v>155</v>
      </c>
      <c r="F99" s="59" t="s">
        <v>110</v>
      </c>
      <c r="G99" s="59" t="s">
        <v>111</v>
      </c>
      <c r="H99" s="15">
        <v>222730</v>
      </c>
      <c r="I99" s="15">
        <v>123850</v>
      </c>
      <c r="J99" s="16">
        <v>101787.22</v>
      </c>
    </row>
    <row r="100" spans="1:10" ht="45" x14ac:dyDescent="0.25">
      <c r="A100" s="59" t="s">
        <v>81</v>
      </c>
      <c r="B100" s="74" t="s">
        <v>6</v>
      </c>
      <c r="C100" s="74"/>
      <c r="D100" s="59" t="s">
        <v>154</v>
      </c>
      <c r="E100" s="59" t="s">
        <v>155</v>
      </c>
      <c r="F100" s="59" t="s">
        <v>112</v>
      </c>
      <c r="G100" s="59" t="s">
        <v>113</v>
      </c>
      <c r="H100" s="15">
        <v>3620</v>
      </c>
      <c r="I100" s="15">
        <v>3620</v>
      </c>
      <c r="J100" s="16">
        <v>717</v>
      </c>
    </row>
    <row r="101" spans="1:10" ht="30" x14ac:dyDescent="0.25">
      <c r="A101" s="59" t="s">
        <v>81</v>
      </c>
      <c r="B101" s="74" t="s">
        <v>6</v>
      </c>
      <c r="C101" s="74"/>
      <c r="D101" s="59" t="s">
        <v>154</v>
      </c>
      <c r="E101" s="59" t="s">
        <v>155</v>
      </c>
      <c r="F101" s="59" t="s">
        <v>114</v>
      </c>
      <c r="G101" s="59" t="s">
        <v>115</v>
      </c>
      <c r="H101" s="15">
        <v>8920</v>
      </c>
      <c r="I101" s="15">
        <v>8920</v>
      </c>
      <c r="J101" s="16">
        <v>2118.64</v>
      </c>
    </row>
    <row r="102" spans="1:10" x14ac:dyDescent="0.25">
      <c r="A102" s="80" t="s">
        <v>315</v>
      </c>
      <c r="B102" s="80"/>
      <c r="C102" s="80"/>
      <c r="D102" s="80"/>
      <c r="E102" s="80"/>
      <c r="F102" s="80"/>
      <c r="G102" s="80"/>
      <c r="H102" s="4">
        <f>SUM(H93:H101)</f>
        <v>330000</v>
      </c>
      <c r="I102" s="4">
        <f t="shared" ref="I102:J102" si="4">SUM(I93:I101)</f>
        <v>223000</v>
      </c>
      <c r="J102" s="4">
        <f t="shared" si="4"/>
        <v>147727.98000000001</v>
      </c>
    </row>
    <row r="103" spans="1:10" ht="30" x14ac:dyDescent="0.25">
      <c r="A103" s="59" t="s">
        <v>81</v>
      </c>
      <c r="B103" s="74" t="s">
        <v>6</v>
      </c>
      <c r="C103" s="74"/>
      <c r="D103" s="59" t="s">
        <v>158</v>
      </c>
      <c r="E103" s="59" t="s">
        <v>159</v>
      </c>
      <c r="F103" s="59">
        <v>20101</v>
      </c>
      <c r="G103" s="59" t="s">
        <v>99</v>
      </c>
      <c r="H103" s="15">
        <v>14000</v>
      </c>
      <c r="I103" s="15">
        <v>14000</v>
      </c>
      <c r="J103" s="16">
        <v>0</v>
      </c>
    </row>
    <row r="104" spans="1:10" ht="30" x14ac:dyDescent="0.25">
      <c r="A104" s="59" t="s">
        <v>81</v>
      </c>
      <c r="B104" s="74" t="s">
        <v>6</v>
      </c>
      <c r="C104" s="74"/>
      <c r="D104" s="59" t="s">
        <v>158</v>
      </c>
      <c r="E104" s="59" t="s">
        <v>159</v>
      </c>
      <c r="F104" s="59">
        <v>200102</v>
      </c>
      <c r="G104" s="59" t="s">
        <v>183</v>
      </c>
      <c r="H104" s="15">
        <v>3000</v>
      </c>
      <c r="I104" s="15">
        <v>3000</v>
      </c>
      <c r="J104" s="16">
        <v>2864.57</v>
      </c>
    </row>
    <row r="105" spans="1:10" ht="30" x14ac:dyDescent="0.25">
      <c r="A105" s="59" t="s">
        <v>81</v>
      </c>
      <c r="B105" s="74" t="s">
        <v>6</v>
      </c>
      <c r="C105" s="74"/>
      <c r="D105" s="59" t="s">
        <v>158</v>
      </c>
      <c r="E105" s="59" t="s">
        <v>159</v>
      </c>
      <c r="F105" s="59" t="s">
        <v>100</v>
      </c>
      <c r="G105" s="59" t="s">
        <v>101</v>
      </c>
      <c r="H105" s="15">
        <v>55290</v>
      </c>
      <c r="I105" s="15">
        <v>55290</v>
      </c>
      <c r="J105" s="16">
        <v>54442.52</v>
      </c>
    </row>
    <row r="106" spans="1:10" ht="30" x14ac:dyDescent="0.25">
      <c r="A106" s="59" t="s">
        <v>81</v>
      </c>
      <c r="B106" s="74" t="s">
        <v>6</v>
      </c>
      <c r="C106" s="74"/>
      <c r="D106" s="59" t="s">
        <v>158</v>
      </c>
      <c r="E106" s="59" t="s">
        <v>159</v>
      </c>
      <c r="F106" s="59" t="s">
        <v>102</v>
      </c>
      <c r="G106" s="59" t="s">
        <v>103</v>
      </c>
      <c r="H106" s="15">
        <v>7000</v>
      </c>
      <c r="I106" s="15">
        <v>5000</v>
      </c>
      <c r="J106" s="16">
        <v>2450.7199999999998</v>
      </c>
    </row>
    <row r="107" spans="1:10" ht="30" x14ac:dyDescent="0.25">
      <c r="A107" s="59" t="s">
        <v>81</v>
      </c>
      <c r="B107" s="74" t="s">
        <v>6</v>
      </c>
      <c r="C107" s="74"/>
      <c r="D107" s="59" t="s">
        <v>158</v>
      </c>
      <c r="E107" s="59" t="s">
        <v>159</v>
      </c>
      <c r="F107" s="59">
        <v>200105</v>
      </c>
      <c r="G107" s="59" t="s">
        <v>245</v>
      </c>
      <c r="H107" s="15">
        <v>63000</v>
      </c>
      <c r="I107" s="15">
        <v>63000</v>
      </c>
      <c r="J107" s="16">
        <v>18262.849999999999</v>
      </c>
    </row>
    <row r="108" spans="1:10" ht="30" x14ac:dyDescent="0.25">
      <c r="A108" s="59" t="s">
        <v>81</v>
      </c>
      <c r="B108" s="74" t="s">
        <v>6</v>
      </c>
      <c r="C108" s="74"/>
      <c r="D108" s="59" t="s">
        <v>158</v>
      </c>
      <c r="E108" s="59" t="s">
        <v>159</v>
      </c>
      <c r="F108" s="59" t="s">
        <v>104</v>
      </c>
      <c r="G108" s="59" t="s">
        <v>105</v>
      </c>
      <c r="H108" s="15">
        <v>18000</v>
      </c>
      <c r="I108" s="15">
        <v>14000</v>
      </c>
      <c r="J108" s="16">
        <v>3109.6</v>
      </c>
    </row>
    <row r="109" spans="1:10" ht="30" x14ac:dyDescent="0.25">
      <c r="A109" s="59" t="s">
        <v>81</v>
      </c>
      <c r="B109" s="74" t="s">
        <v>6</v>
      </c>
      <c r="C109" s="74"/>
      <c r="D109" s="59" t="s">
        <v>158</v>
      </c>
      <c r="E109" s="59" t="s">
        <v>159</v>
      </c>
      <c r="F109" s="59" t="s">
        <v>108</v>
      </c>
      <c r="G109" s="59" t="s">
        <v>109</v>
      </c>
      <c r="H109" s="15">
        <v>28610</v>
      </c>
      <c r="I109" s="15">
        <v>27610</v>
      </c>
      <c r="J109" s="16">
        <v>23006.75</v>
      </c>
    </row>
    <row r="110" spans="1:10" ht="45" x14ac:dyDescent="0.25">
      <c r="A110" s="59" t="s">
        <v>81</v>
      </c>
      <c r="B110" s="74" t="s">
        <v>6</v>
      </c>
      <c r="C110" s="74"/>
      <c r="D110" s="59" t="s">
        <v>158</v>
      </c>
      <c r="E110" s="59" t="s">
        <v>159</v>
      </c>
      <c r="F110" s="59" t="s">
        <v>110</v>
      </c>
      <c r="G110" s="59" t="s">
        <v>111</v>
      </c>
      <c r="H110" s="15">
        <v>37000</v>
      </c>
      <c r="I110" s="15">
        <v>33000</v>
      </c>
      <c r="J110" s="16">
        <v>11495.4</v>
      </c>
    </row>
    <row r="111" spans="1:10" ht="45" x14ac:dyDescent="0.25">
      <c r="A111" s="59" t="s">
        <v>81</v>
      </c>
      <c r="B111" s="74" t="s">
        <v>6</v>
      </c>
      <c r="C111" s="74"/>
      <c r="D111" s="59" t="s">
        <v>158</v>
      </c>
      <c r="E111" s="59" t="s">
        <v>159</v>
      </c>
      <c r="F111" s="59">
        <v>200130</v>
      </c>
      <c r="G111" s="59" t="s">
        <v>113</v>
      </c>
      <c r="H111" s="15">
        <v>5000</v>
      </c>
      <c r="I111" s="15">
        <v>5000</v>
      </c>
      <c r="J111" s="16">
        <v>0</v>
      </c>
    </row>
    <row r="112" spans="1:10" ht="30" x14ac:dyDescent="0.25">
      <c r="A112" s="59" t="s">
        <v>81</v>
      </c>
      <c r="B112" s="74" t="s">
        <v>6</v>
      </c>
      <c r="C112" s="74"/>
      <c r="D112" s="59" t="s">
        <v>158</v>
      </c>
      <c r="E112" s="59" t="s">
        <v>159</v>
      </c>
      <c r="F112" s="59">
        <v>200200</v>
      </c>
      <c r="G112" s="59" t="s">
        <v>171</v>
      </c>
      <c r="H112" s="15">
        <v>109000</v>
      </c>
      <c r="I112" s="15">
        <v>104000</v>
      </c>
      <c r="J112" s="16">
        <v>90000</v>
      </c>
    </row>
    <row r="113" spans="1:10" ht="30" x14ac:dyDescent="0.25">
      <c r="A113" s="59" t="s">
        <v>81</v>
      </c>
      <c r="B113" s="74" t="s">
        <v>6</v>
      </c>
      <c r="C113" s="74"/>
      <c r="D113" s="59" t="s">
        <v>158</v>
      </c>
      <c r="E113" s="59" t="s">
        <v>159</v>
      </c>
      <c r="F113" s="59" t="s">
        <v>114</v>
      </c>
      <c r="G113" s="59" t="s">
        <v>115</v>
      </c>
      <c r="H113" s="15">
        <v>16500</v>
      </c>
      <c r="I113" s="15">
        <v>14500</v>
      </c>
      <c r="J113" s="16">
        <v>6838.58</v>
      </c>
    </row>
    <row r="114" spans="1:10" ht="30" x14ac:dyDescent="0.25">
      <c r="A114" s="59" t="s">
        <v>81</v>
      </c>
      <c r="B114" s="74" t="s">
        <v>6</v>
      </c>
      <c r="C114" s="74"/>
      <c r="D114" s="59" t="s">
        <v>158</v>
      </c>
      <c r="E114" s="59" t="s">
        <v>159</v>
      </c>
      <c r="F114" s="59" t="s">
        <v>126</v>
      </c>
      <c r="G114" s="59" t="s">
        <v>127</v>
      </c>
      <c r="H114" s="15">
        <v>13600</v>
      </c>
      <c r="I114" s="15">
        <v>13600</v>
      </c>
      <c r="J114" s="16">
        <v>6066.84</v>
      </c>
    </row>
    <row r="115" spans="1:10" x14ac:dyDescent="0.25">
      <c r="A115" s="80" t="s">
        <v>316</v>
      </c>
      <c r="B115" s="80"/>
      <c r="C115" s="80"/>
      <c r="D115" s="80"/>
      <c r="E115" s="80"/>
      <c r="F115" s="80"/>
      <c r="G115" s="80"/>
      <c r="H115" s="4">
        <f>SUM(H103:H114)</f>
        <v>370000</v>
      </c>
      <c r="I115" s="4">
        <f t="shared" ref="I115:J115" si="5">SUM(I103:I114)</f>
        <v>352000</v>
      </c>
      <c r="J115" s="4">
        <f t="shared" si="5"/>
        <v>218537.83</v>
      </c>
    </row>
    <row r="116" spans="1:10" ht="30" x14ac:dyDescent="0.25">
      <c r="A116" s="59" t="s">
        <v>81</v>
      </c>
      <c r="B116" s="74" t="s">
        <v>6</v>
      </c>
      <c r="C116" s="74"/>
      <c r="D116" s="59" t="s">
        <v>160</v>
      </c>
      <c r="E116" s="59" t="s">
        <v>161</v>
      </c>
      <c r="F116" s="59" t="s">
        <v>162</v>
      </c>
      <c r="G116" s="59" t="s">
        <v>163</v>
      </c>
      <c r="H116" s="15">
        <v>1830000</v>
      </c>
      <c r="I116" s="15">
        <v>1385000</v>
      </c>
      <c r="J116" s="16">
        <v>628275.87</v>
      </c>
    </row>
    <row r="117" spans="1:10" ht="30" x14ac:dyDescent="0.25">
      <c r="A117" s="59" t="s">
        <v>81</v>
      </c>
      <c r="B117" s="74" t="s">
        <v>6</v>
      </c>
      <c r="C117" s="74"/>
      <c r="D117" s="59" t="s">
        <v>164</v>
      </c>
      <c r="E117" s="59" t="s">
        <v>165</v>
      </c>
      <c r="F117" s="59" t="s">
        <v>162</v>
      </c>
      <c r="G117" s="59" t="s">
        <v>163</v>
      </c>
      <c r="H117" s="15">
        <v>5100000</v>
      </c>
      <c r="I117" s="15">
        <v>3200000</v>
      </c>
      <c r="J117" s="16">
        <v>1885839.73</v>
      </c>
    </row>
    <row r="118" spans="1:10" ht="30" x14ac:dyDescent="0.25">
      <c r="A118" s="59" t="s">
        <v>81</v>
      </c>
      <c r="B118" s="74" t="s">
        <v>6</v>
      </c>
      <c r="C118" s="74"/>
      <c r="D118" s="59" t="s">
        <v>166</v>
      </c>
      <c r="E118" s="59" t="s">
        <v>167</v>
      </c>
      <c r="F118" s="59" t="s">
        <v>162</v>
      </c>
      <c r="G118" s="59" t="s">
        <v>163</v>
      </c>
      <c r="H118" s="15">
        <v>4157000</v>
      </c>
      <c r="I118" s="15">
        <v>2900000</v>
      </c>
      <c r="J118" s="16">
        <v>1492221.54</v>
      </c>
    </row>
    <row r="119" spans="1:10" ht="30" x14ac:dyDescent="0.25">
      <c r="A119" s="59" t="s">
        <v>81</v>
      </c>
      <c r="B119" s="74" t="s">
        <v>6</v>
      </c>
      <c r="C119" s="74"/>
      <c r="D119" s="59" t="s">
        <v>168</v>
      </c>
      <c r="E119" s="59" t="s">
        <v>169</v>
      </c>
      <c r="F119" s="59" t="s">
        <v>98</v>
      </c>
      <c r="G119" s="59" t="s">
        <v>99</v>
      </c>
      <c r="H119" s="15">
        <v>38000</v>
      </c>
      <c r="I119" s="15">
        <v>19500</v>
      </c>
      <c r="J119" s="16">
        <v>1895.31</v>
      </c>
    </row>
    <row r="120" spans="1:10" ht="30" x14ac:dyDescent="0.25">
      <c r="A120" s="59" t="s">
        <v>81</v>
      </c>
      <c r="B120" s="74" t="s">
        <v>6</v>
      </c>
      <c r="C120" s="74"/>
      <c r="D120" s="59" t="s">
        <v>168</v>
      </c>
      <c r="E120" s="59" t="s">
        <v>169</v>
      </c>
      <c r="F120" s="59">
        <v>200102</v>
      </c>
      <c r="G120" s="59" t="s">
        <v>183</v>
      </c>
      <c r="H120" s="15">
        <v>29000</v>
      </c>
      <c r="I120" s="15">
        <v>24750</v>
      </c>
      <c r="J120" s="16">
        <v>3697.33</v>
      </c>
    </row>
    <row r="121" spans="1:10" ht="30" x14ac:dyDescent="0.25">
      <c r="A121" s="59" t="s">
        <v>81</v>
      </c>
      <c r="B121" s="74" t="s">
        <v>6</v>
      </c>
      <c r="C121" s="74"/>
      <c r="D121" s="59" t="s">
        <v>168</v>
      </c>
      <c r="E121" s="59" t="s">
        <v>169</v>
      </c>
      <c r="F121" s="59" t="s">
        <v>100</v>
      </c>
      <c r="G121" s="59" t="s">
        <v>101</v>
      </c>
      <c r="H121" s="15">
        <v>412000</v>
      </c>
      <c r="I121" s="15">
        <v>285500</v>
      </c>
      <c r="J121" s="16">
        <v>225649.43</v>
      </c>
    </row>
    <row r="122" spans="1:10" ht="30" x14ac:dyDescent="0.25">
      <c r="A122" s="59" t="s">
        <v>81</v>
      </c>
      <c r="B122" s="74" t="s">
        <v>6</v>
      </c>
      <c r="C122" s="74"/>
      <c r="D122" s="59" t="s">
        <v>168</v>
      </c>
      <c r="E122" s="59" t="s">
        <v>169</v>
      </c>
      <c r="F122" s="59" t="s">
        <v>102</v>
      </c>
      <c r="G122" s="59" t="s">
        <v>103</v>
      </c>
      <c r="H122" s="15">
        <v>38000</v>
      </c>
      <c r="I122" s="15">
        <v>23000</v>
      </c>
      <c r="J122" s="16">
        <v>12514.39</v>
      </c>
    </row>
    <row r="123" spans="1:10" ht="30" x14ac:dyDescent="0.25">
      <c r="A123" s="59" t="s">
        <v>81</v>
      </c>
      <c r="B123" s="74" t="s">
        <v>6</v>
      </c>
      <c r="C123" s="74"/>
      <c r="D123" s="59" t="s">
        <v>168</v>
      </c>
      <c r="E123" s="59" t="s">
        <v>169</v>
      </c>
      <c r="F123" s="59">
        <v>200105</v>
      </c>
      <c r="G123" s="59" t="s">
        <v>245</v>
      </c>
      <c r="H123" s="15">
        <v>3600</v>
      </c>
      <c r="I123" s="15">
        <v>1600</v>
      </c>
      <c r="J123" s="16">
        <v>0</v>
      </c>
    </row>
    <row r="124" spans="1:10" ht="30" x14ac:dyDescent="0.25">
      <c r="A124" s="59" t="s">
        <v>81</v>
      </c>
      <c r="B124" s="74" t="s">
        <v>6</v>
      </c>
      <c r="C124" s="74"/>
      <c r="D124" s="59" t="s">
        <v>168</v>
      </c>
      <c r="E124" s="59" t="s">
        <v>169</v>
      </c>
      <c r="F124" s="59">
        <v>200106</v>
      </c>
      <c r="G124" s="59" t="s">
        <v>105</v>
      </c>
      <c r="H124" s="15">
        <v>2000</v>
      </c>
      <c r="I124" s="15">
        <v>2000</v>
      </c>
      <c r="J124" s="16">
        <v>0</v>
      </c>
    </row>
    <row r="125" spans="1:10" ht="30" x14ac:dyDescent="0.25">
      <c r="A125" s="59" t="s">
        <v>81</v>
      </c>
      <c r="B125" s="74" t="s">
        <v>6</v>
      </c>
      <c r="C125" s="74"/>
      <c r="D125" s="59" t="s">
        <v>168</v>
      </c>
      <c r="E125" s="59" t="s">
        <v>169</v>
      </c>
      <c r="F125" s="59" t="s">
        <v>106</v>
      </c>
      <c r="G125" s="59" t="s">
        <v>107</v>
      </c>
      <c r="H125" s="15">
        <v>162000</v>
      </c>
      <c r="I125" s="15">
        <v>135500</v>
      </c>
      <c r="J125" s="16">
        <v>42109.08</v>
      </c>
    </row>
    <row r="126" spans="1:10" ht="30" x14ac:dyDescent="0.25">
      <c r="A126" s="59" t="s">
        <v>81</v>
      </c>
      <c r="B126" s="74" t="s">
        <v>6</v>
      </c>
      <c r="C126" s="74"/>
      <c r="D126" s="59" t="s">
        <v>168</v>
      </c>
      <c r="E126" s="59" t="s">
        <v>169</v>
      </c>
      <c r="F126" s="59" t="s">
        <v>108</v>
      </c>
      <c r="G126" s="59" t="s">
        <v>109</v>
      </c>
      <c r="H126" s="15">
        <v>32200</v>
      </c>
      <c r="I126" s="15">
        <v>19200</v>
      </c>
      <c r="J126" s="16">
        <v>16814.419999999998</v>
      </c>
    </row>
    <row r="127" spans="1:10" ht="45" x14ac:dyDescent="0.25">
      <c r="A127" s="59" t="s">
        <v>81</v>
      </c>
      <c r="B127" s="74" t="s">
        <v>6</v>
      </c>
      <c r="C127" s="74"/>
      <c r="D127" s="59" t="s">
        <v>168</v>
      </c>
      <c r="E127" s="59" t="s">
        <v>169</v>
      </c>
      <c r="F127" s="59" t="s">
        <v>110</v>
      </c>
      <c r="G127" s="59" t="s">
        <v>111</v>
      </c>
      <c r="H127" s="15">
        <v>129300</v>
      </c>
      <c r="I127" s="15">
        <v>87000</v>
      </c>
      <c r="J127" s="16">
        <v>41671.31</v>
      </c>
    </row>
    <row r="128" spans="1:10" ht="45" x14ac:dyDescent="0.25">
      <c r="A128" s="59" t="s">
        <v>81</v>
      </c>
      <c r="B128" s="74" t="s">
        <v>6</v>
      </c>
      <c r="C128" s="74"/>
      <c r="D128" s="59" t="s">
        <v>168</v>
      </c>
      <c r="E128" s="59" t="s">
        <v>169</v>
      </c>
      <c r="F128" s="59" t="s">
        <v>112</v>
      </c>
      <c r="G128" s="59" t="s">
        <v>113</v>
      </c>
      <c r="H128" s="15">
        <v>46500</v>
      </c>
      <c r="I128" s="15">
        <v>23550</v>
      </c>
      <c r="J128" s="16">
        <v>12420.19</v>
      </c>
    </row>
    <row r="129" spans="1:10" ht="30" x14ac:dyDescent="0.25">
      <c r="A129" s="59" t="s">
        <v>81</v>
      </c>
      <c r="B129" s="74" t="s">
        <v>6</v>
      </c>
      <c r="C129" s="74"/>
      <c r="D129" s="59" t="s">
        <v>168</v>
      </c>
      <c r="E129" s="59" t="s">
        <v>169</v>
      </c>
      <c r="F129" s="59" t="s">
        <v>170</v>
      </c>
      <c r="G129" s="59" t="s">
        <v>171</v>
      </c>
      <c r="H129" s="15">
        <v>150000</v>
      </c>
      <c r="I129" s="15">
        <v>15500</v>
      </c>
      <c r="J129" s="16">
        <v>1324.87</v>
      </c>
    </row>
    <row r="130" spans="1:10" ht="30" x14ac:dyDescent="0.25">
      <c r="A130" s="59" t="s">
        <v>81</v>
      </c>
      <c r="B130" s="74" t="s">
        <v>6</v>
      </c>
      <c r="C130" s="74"/>
      <c r="D130" s="59" t="s">
        <v>168</v>
      </c>
      <c r="E130" s="59" t="s">
        <v>169</v>
      </c>
      <c r="F130" s="59" t="s">
        <v>172</v>
      </c>
      <c r="G130" s="59" t="s">
        <v>173</v>
      </c>
      <c r="H130" s="15">
        <v>274000</v>
      </c>
      <c r="I130" s="15">
        <v>140000</v>
      </c>
      <c r="J130" s="16">
        <v>78393.5</v>
      </c>
    </row>
    <row r="131" spans="1:10" ht="30" x14ac:dyDescent="0.25">
      <c r="A131" s="59" t="s">
        <v>81</v>
      </c>
      <c r="B131" s="74" t="s">
        <v>6</v>
      </c>
      <c r="C131" s="74"/>
      <c r="D131" s="59" t="s">
        <v>168</v>
      </c>
      <c r="E131" s="59" t="s">
        <v>169</v>
      </c>
      <c r="F131" s="59">
        <v>200401</v>
      </c>
      <c r="G131" s="59" t="s">
        <v>211</v>
      </c>
      <c r="H131" s="15">
        <v>4000</v>
      </c>
      <c r="I131" s="15">
        <v>2000</v>
      </c>
      <c r="J131" s="16">
        <v>0</v>
      </c>
    </row>
    <row r="132" spans="1:10" ht="30" x14ac:dyDescent="0.25">
      <c r="A132" s="59" t="s">
        <v>81</v>
      </c>
      <c r="B132" s="74" t="s">
        <v>6</v>
      </c>
      <c r="C132" s="74"/>
      <c r="D132" s="59" t="s">
        <v>168</v>
      </c>
      <c r="E132" s="59" t="s">
        <v>169</v>
      </c>
      <c r="F132" s="59">
        <v>200402</v>
      </c>
      <c r="G132" s="59" t="s">
        <v>213</v>
      </c>
      <c r="H132" s="15">
        <v>400</v>
      </c>
      <c r="I132" s="15">
        <v>400</v>
      </c>
      <c r="J132" s="16">
        <v>351.05</v>
      </c>
    </row>
    <row r="133" spans="1:10" ht="30" x14ac:dyDescent="0.25">
      <c r="A133" s="59" t="s">
        <v>81</v>
      </c>
      <c r="B133" s="74" t="s">
        <v>6</v>
      </c>
      <c r="C133" s="74"/>
      <c r="D133" s="59" t="s">
        <v>168</v>
      </c>
      <c r="E133" s="59" t="s">
        <v>169</v>
      </c>
      <c r="F133" s="59">
        <v>200530</v>
      </c>
      <c r="G133" s="59" t="s">
        <v>115</v>
      </c>
      <c r="H133" s="15">
        <v>37000</v>
      </c>
      <c r="I133" s="15">
        <v>17000</v>
      </c>
      <c r="J133" s="16">
        <v>4907.92</v>
      </c>
    </row>
    <row r="134" spans="1:10" ht="30" x14ac:dyDescent="0.25">
      <c r="A134" s="59" t="s">
        <v>81</v>
      </c>
      <c r="B134" s="74" t="s">
        <v>6</v>
      </c>
      <c r="C134" s="74"/>
      <c r="D134" s="59" t="s">
        <v>168</v>
      </c>
      <c r="E134" s="59" t="s">
        <v>169</v>
      </c>
      <c r="F134" s="59" t="s">
        <v>116</v>
      </c>
      <c r="G134" s="59" t="s">
        <v>117</v>
      </c>
      <c r="H134" s="15">
        <v>13500</v>
      </c>
      <c r="I134" s="15">
        <v>7500</v>
      </c>
      <c r="J134" s="16">
        <v>1447.84</v>
      </c>
    </row>
    <row r="135" spans="1:10" ht="30" x14ac:dyDescent="0.25">
      <c r="A135" s="59" t="s">
        <v>81</v>
      </c>
      <c r="B135" s="74" t="s">
        <v>6</v>
      </c>
      <c r="C135" s="74"/>
      <c r="D135" s="59" t="s">
        <v>168</v>
      </c>
      <c r="E135" s="59" t="s">
        <v>169</v>
      </c>
      <c r="F135" s="59">
        <v>201100</v>
      </c>
      <c r="G135" s="59" t="s">
        <v>185</v>
      </c>
      <c r="H135" s="15">
        <v>5000</v>
      </c>
      <c r="I135" s="15">
        <v>2000</v>
      </c>
      <c r="J135" s="16">
        <v>0</v>
      </c>
    </row>
    <row r="136" spans="1:10" ht="30" x14ac:dyDescent="0.25">
      <c r="A136" s="59" t="s">
        <v>81</v>
      </c>
      <c r="B136" s="74" t="s">
        <v>6</v>
      </c>
      <c r="C136" s="74"/>
      <c r="D136" s="59" t="s">
        <v>168</v>
      </c>
      <c r="E136" s="59" t="s">
        <v>169</v>
      </c>
      <c r="F136" s="59">
        <v>201300</v>
      </c>
      <c r="G136" s="59" t="s">
        <v>217</v>
      </c>
      <c r="H136" s="15">
        <v>45000</v>
      </c>
      <c r="I136" s="15">
        <v>25000</v>
      </c>
      <c r="J136" s="16">
        <v>1150</v>
      </c>
    </row>
    <row r="137" spans="1:10" ht="30" x14ac:dyDescent="0.25">
      <c r="A137" s="59" t="s">
        <v>81</v>
      </c>
      <c r="B137" s="74" t="s">
        <v>6</v>
      </c>
      <c r="C137" s="74"/>
      <c r="D137" s="59" t="s">
        <v>168</v>
      </c>
      <c r="E137" s="59" t="s">
        <v>169</v>
      </c>
      <c r="F137" s="59">
        <v>203030</v>
      </c>
      <c r="G137" s="59" t="s">
        <v>127</v>
      </c>
      <c r="H137" s="15">
        <v>2500</v>
      </c>
      <c r="I137" s="15">
        <v>1000</v>
      </c>
      <c r="J137" s="16">
        <v>0</v>
      </c>
    </row>
    <row r="138" spans="1:10" ht="30" x14ac:dyDescent="0.25">
      <c r="A138" s="59" t="s">
        <v>81</v>
      </c>
      <c r="B138" s="74" t="s">
        <v>6</v>
      </c>
      <c r="C138" s="74"/>
      <c r="D138" s="59" t="s">
        <v>168</v>
      </c>
      <c r="E138" s="59" t="s">
        <v>169</v>
      </c>
      <c r="F138" s="59" t="s">
        <v>174</v>
      </c>
      <c r="G138" s="59" t="s">
        <v>175</v>
      </c>
      <c r="H138" s="15">
        <v>1179000</v>
      </c>
      <c r="I138" s="15">
        <v>925000</v>
      </c>
      <c r="J138" s="16">
        <v>884951.24</v>
      </c>
    </row>
    <row r="139" spans="1:10" ht="30" x14ac:dyDescent="0.25">
      <c r="A139" s="59" t="s">
        <v>81</v>
      </c>
      <c r="B139" s="74" t="s">
        <v>6</v>
      </c>
      <c r="C139" s="74"/>
      <c r="D139" s="59" t="s">
        <v>168</v>
      </c>
      <c r="E139" s="59" t="s">
        <v>169</v>
      </c>
      <c r="F139" s="59">
        <v>570202</v>
      </c>
      <c r="G139" s="59" t="s">
        <v>163</v>
      </c>
      <c r="H139" s="15"/>
      <c r="I139" s="15"/>
      <c r="J139" s="16">
        <v>0</v>
      </c>
    </row>
    <row r="140" spans="1:10" x14ac:dyDescent="0.25">
      <c r="A140" s="80" t="s">
        <v>317</v>
      </c>
      <c r="B140" s="80"/>
      <c r="C140" s="80"/>
      <c r="D140" s="80"/>
      <c r="E140" s="80"/>
      <c r="F140" s="80"/>
      <c r="G140" s="80"/>
      <c r="H140" s="4">
        <f>SUM(H116:H139)</f>
        <v>13690000</v>
      </c>
      <c r="I140" s="4">
        <f t="shared" ref="I140:J140" si="6">SUM(I116:I139)</f>
        <v>9242000</v>
      </c>
      <c r="J140" s="4">
        <f t="shared" si="6"/>
        <v>5335635.0199999996</v>
      </c>
    </row>
    <row r="141" spans="1:10" ht="30" x14ac:dyDescent="0.25">
      <c r="A141" s="59" t="s">
        <v>81</v>
      </c>
      <c r="B141" s="74" t="s">
        <v>6</v>
      </c>
      <c r="C141" s="74"/>
      <c r="D141" s="59" t="s">
        <v>176</v>
      </c>
      <c r="E141" s="59" t="s">
        <v>177</v>
      </c>
      <c r="F141" s="59">
        <v>510101</v>
      </c>
      <c r="G141" s="59" t="s">
        <v>137</v>
      </c>
      <c r="H141" s="15">
        <v>3850000</v>
      </c>
      <c r="I141" s="15">
        <v>3136000</v>
      </c>
      <c r="J141" s="16">
        <v>3129892.54</v>
      </c>
    </row>
    <row r="142" spans="1:10" x14ac:dyDescent="0.25">
      <c r="A142" s="83" t="s">
        <v>318</v>
      </c>
      <c r="B142" s="83"/>
      <c r="C142" s="83"/>
      <c r="D142" s="83"/>
      <c r="E142" s="83"/>
      <c r="F142" s="83"/>
      <c r="G142" s="83"/>
      <c r="H142" s="15">
        <f>SUM(H141)</f>
        <v>3850000</v>
      </c>
      <c r="I142" s="15">
        <f t="shared" ref="I142:J142" si="7">SUM(I141)</f>
        <v>3136000</v>
      </c>
      <c r="J142" s="15">
        <f t="shared" si="7"/>
        <v>3129892.54</v>
      </c>
    </row>
    <row r="143" spans="1:10" ht="30" x14ac:dyDescent="0.25">
      <c r="A143" s="59" t="s">
        <v>81</v>
      </c>
      <c r="B143" s="74" t="s">
        <v>6</v>
      </c>
      <c r="C143" s="74"/>
      <c r="D143" s="59" t="s">
        <v>180</v>
      </c>
      <c r="E143" s="59" t="s">
        <v>181</v>
      </c>
      <c r="F143" s="59" t="s">
        <v>84</v>
      </c>
      <c r="G143" s="59" t="s">
        <v>85</v>
      </c>
      <c r="H143" s="15">
        <v>2954000</v>
      </c>
      <c r="I143" s="15">
        <v>2198000</v>
      </c>
      <c r="J143" s="16">
        <v>1196431</v>
      </c>
    </row>
    <row r="144" spans="1:10" ht="30" x14ac:dyDescent="0.25">
      <c r="A144" s="59" t="s">
        <v>81</v>
      </c>
      <c r="B144" s="74" t="s">
        <v>6</v>
      </c>
      <c r="C144" s="74"/>
      <c r="D144" s="59" t="s">
        <v>180</v>
      </c>
      <c r="E144" s="59" t="s">
        <v>181</v>
      </c>
      <c r="F144" s="59">
        <v>100105</v>
      </c>
      <c r="G144" s="59" t="s">
        <v>207</v>
      </c>
      <c r="H144" s="15">
        <v>366000</v>
      </c>
      <c r="I144" s="15">
        <v>182000</v>
      </c>
      <c r="J144" s="16">
        <v>126859</v>
      </c>
    </row>
    <row r="145" spans="1:10" ht="30" x14ac:dyDescent="0.25">
      <c r="A145" s="59" t="s">
        <v>81</v>
      </c>
      <c r="B145" s="74" t="s">
        <v>6</v>
      </c>
      <c r="C145" s="74"/>
      <c r="D145" s="59" t="s">
        <v>180</v>
      </c>
      <c r="E145" s="59" t="s">
        <v>181</v>
      </c>
      <c r="F145" s="59">
        <v>100113</v>
      </c>
      <c r="G145" s="59" t="s">
        <v>295</v>
      </c>
      <c r="H145" s="15">
        <v>12000</v>
      </c>
      <c r="I145" s="15">
        <v>6000</v>
      </c>
      <c r="J145" s="16">
        <v>40</v>
      </c>
    </row>
    <row r="146" spans="1:10" ht="30" x14ac:dyDescent="0.25">
      <c r="A146" s="59" t="s">
        <v>81</v>
      </c>
      <c r="B146" s="74" t="s">
        <v>6</v>
      </c>
      <c r="C146" s="74"/>
      <c r="D146" s="59" t="s">
        <v>180</v>
      </c>
      <c r="E146" s="59" t="s">
        <v>181</v>
      </c>
      <c r="F146" s="59">
        <v>100117</v>
      </c>
      <c r="G146" s="59" t="s">
        <v>289</v>
      </c>
      <c r="H146" s="15">
        <v>216000</v>
      </c>
      <c r="I146" s="15">
        <v>108000</v>
      </c>
      <c r="J146" s="16">
        <v>73703</v>
      </c>
    </row>
    <row r="147" spans="1:10" ht="30" x14ac:dyDescent="0.25">
      <c r="A147" s="59" t="s">
        <v>81</v>
      </c>
      <c r="B147" s="74" t="s">
        <v>6</v>
      </c>
      <c r="C147" s="74"/>
      <c r="D147" s="59" t="s">
        <v>180</v>
      </c>
      <c r="E147" s="59" t="s">
        <v>181</v>
      </c>
      <c r="F147" s="59">
        <v>100206</v>
      </c>
      <c r="G147" s="59" t="s">
        <v>296</v>
      </c>
      <c r="H147" s="15">
        <v>83000</v>
      </c>
      <c r="I147" s="15">
        <v>83000</v>
      </c>
      <c r="J147" s="16">
        <v>62350</v>
      </c>
    </row>
    <row r="148" spans="1:10" ht="30" x14ac:dyDescent="0.25">
      <c r="A148" s="59" t="s">
        <v>81</v>
      </c>
      <c r="B148" s="74" t="s">
        <v>6</v>
      </c>
      <c r="C148" s="74"/>
      <c r="D148" s="59" t="s">
        <v>180</v>
      </c>
      <c r="E148" s="59" t="s">
        <v>181</v>
      </c>
      <c r="F148" s="59" t="s">
        <v>96</v>
      </c>
      <c r="G148" s="59" t="s">
        <v>97</v>
      </c>
      <c r="H148" s="15">
        <v>72000</v>
      </c>
      <c r="I148" s="15">
        <v>36000</v>
      </c>
      <c r="J148" s="16">
        <v>32110</v>
      </c>
    </row>
    <row r="149" spans="1:10" ht="30" x14ac:dyDescent="0.25">
      <c r="A149" s="59" t="s">
        <v>81</v>
      </c>
      <c r="B149" s="74" t="s">
        <v>6</v>
      </c>
      <c r="C149" s="74"/>
      <c r="D149" s="59" t="s">
        <v>180</v>
      </c>
      <c r="E149" s="59" t="s">
        <v>181</v>
      </c>
      <c r="F149" s="59" t="s">
        <v>98</v>
      </c>
      <c r="G149" s="59" t="s">
        <v>99</v>
      </c>
      <c r="H149" s="15">
        <v>7000</v>
      </c>
      <c r="I149" s="15">
        <v>4000</v>
      </c>
      <c r="J149" s="16">
        <v>1023.43</v>
      </c>
    </row>
    <row r="150" spans="1:10" ht="30" x14ac:dyDescent="0.25">
      <c r="A150" s="59" t="s">
        <v>81</v>
      </c>
      <c r="B150" s="74" t="s">
        <v>6</v>
      </c>
      <c r="C150" s="74"/>
      <c r="D150" s="59" t="s">
        <v>180</v>
      </c>
      <c r="E150" s="59" t="s">
        <v>181</v>
      </c>
      <c r="F150" s="59" t="s">
        <v>182</v>
      </c>
      <c r="G150" s="59" t="s">
        <v>183</v>
      </c>
      <c r="H150" s="15">
        <v>8000</v>
      </c>
      <c r="I150" s="15">
        <v>5000</v>
      </c>
      <c r="J150" s="16">
        <v>1681.34</v>
      </c>
    </row>
    <row r="151" spans="1:10" ht="30" x14ac:dyDescent="0.25">
      <c r="A151" s="59" t="s">
        <v>81</v>
      </c>
      <c r="B151" s="74" t="s">
        <v>6</v>
      </c>
      <c r="C151" s="74"/>
      <c r="D151" s="59" t="s">
        <v>180</v>
      </c>
      <c r="E151" s="59" t="s">
        <v>181</v>
      </c>
      <c r="F151" s="59" t="s">
        <v>100</v>
      </c>
      <c r="G151" s="59" t="s">
        <v>101</v>
      </c>
      <c r="H151" s="15">
        <v>26000</v>
      </c>
      <c r="I151" s="15">
        <v>18000</v>
      </c>
      <c r="J151" s="16">
        <v>16680.63</v>
      </c>
    </row>
    <row r="152" spans="1:10" ht="30" x14ac:dyDescent="0.25">
      <c r="A152" s="59" t="s">
        <v>81</v>
      </c>
      <c r="B152" s="74" t="s">
        <v>6</v>
      </c>
      <c r="C152" s="74"/>
      <c r="D152" s="59" t="s">
        <v>180</v>
      </c>
      <c r="E152" s="59" t="s">
        <v>181</v>
      </c>
      <c r="F152" s="59" t="s">
        <v>102</v>
      </c>
      <c r="G152" s="59" t="s">
        <v>103</v>
      </c>
      <c r="H152" s="15">
        <v>8000</v>
      </c>
      <c r="I152" s="15">
        <v>4000</v>
      </c>
      <c r="J152" s="16">
        <v>3808.76</v>
      </c>
    </row>
    <row r="153" spans="1:10" ht="30" x14ac:dyDescent="0.25">
      <c r="A153" s="59" t="s">
        <v>81</v>
      </c>
      <c r="B153" s="74" t="s">
        <v>6</v>
      </c>
      <c r="C153" s="74"/>
      <c r="D153" s="59" t="s">
        <v>180</v>
      </c>
      <c r="E153" s="59" t="s">
        <v>181</v>
      </c>
      <c r="F153" s="59">
        <v>200105</v>
      </c>
      <c r="G153" s="59" t="s">
        <v>245</v>
      </c>
      <c r="H153" s="15">
        <v>4000</v>
      </c>
      <c r="I153" s="15">
        <v>4000</v>
      </c>
      <c r="J153" s="16">
        <v>0</v>
      </c>
    </row>
    <row r="154" spans="1:10" ht="30" x14ac:dyDescent="0.25">
      <c r="A154" s="59" t="s">
        <v>81</v>
      </c>
      <c r="B154" s="74" t="s">
        <v>6</v>
      </c>
      <c r="C154" s="74"/>
      <c r="D154" s="59" t="s">
        <v>180</v>
      </c>
      <c r="E154" s="59" t="s">
        <v>181</v>
      </c>
      <c r="F154" s="59">
        <v>200106</v>
      </c>
      <c r="G154" s="59" t="s">
        <v>105</v>
      </c>
      <c r="H154" s="15">
        <v>2000</v>
      </c>
      <c r="I154" s="15">
        <v>1000</v>
      </c>
      <c r="J154" s="16">
        <v>0</v>
      </c>
    </row>
    <row r="155" spans="1:10" ht="30" x14ac:dyDescent="0.25">
      <c r="A155" s="59" t="s">
        <v>81</v>
      </c>
      <c r="B155" s="74" t="s">
        <v>6</v>
      </c>
      <c r="C155" s="74"/>
      <c r="D155" s="59" t="s">
        <v>180</v>
      </c>
      <c r="E155" s="59" t="s">
        <v>181</v>
      </c>
      <c r="F155" s="59" t="s">
        <v>108</v>
      </c>
      <c r="G155" s="59" t="s">
        <v>109</v>
      </c>
      <c r="H155" s="15">
        <v>10000</v>
      </c>
      <c r="I155" s="15">
        <v>5000</v>
      </c>
      <c r="J155" s="16">
        <v>3602.05</v>
      </c>
    </row>
    <row r="156" spans="1:10" ht="45" x14ac:dyDescent="0.25">
      <c r="A156" s="59" t="s">
        <v>81</v>
      </c>
      <c r="B156" s="74" t="s">
        <v>6</v>
      </c>
      <c r="C156" s="74"/>
      <c r="D156" s="59" t="s">
        <v>180</v>
      </c>
      <c r="E156" s="59" t="s">
        <v>181</v>
      </c>
      <c r="F156" s="59" t="s">
        <v>110</v>
      </c>
      <c r="G156" s="59" t="s">
        <v>111</v>
      </c>
      <c r="H156" s="15">
        <v>162000</v>
      </c>
      <c r="I156" s="15">
        <v>37000</v>
      </c>
      <c r="J156" s="16">
        <v>657.57</v>
      </c>
    </row>
    <row r="157" spans="1:10" ht="45" x14ac:dyDescent="0.25">
      <c r="A157" s="59" t="s">
        <v>81</v>
      </c>
      <c r="B157" s="74" t="s">
        <v>6</v>
      </c>
      <c r="C157" s="74"/>
      <c r="D157" s="59" t="s">
        <v>180</v>
      </c>
      <c r="E157" s="59" t="s">
        <v>181</v>
      </c>
      <c r="F157" s="59" t="s">
        <v>112</v>
      </c>
      <c r="G157" s="59" t="s">
        <v>113</v>
      </c>
      <c r="H157" s="15">
        <v>51000</v>
      </c>
      <c r="I157" s="15">
        <v>29000</v>
      </c>
      <c r="J157" s="16">
        <v>20530.47</v>
      </c>
    </row>
    <row r="158" spans="1:10" ht="30" x14ac:dyDescent="0.25">
      <c r="A158" s="59" t="s">
        <v>81</v>
      </c>
      <c r="B158" s="74" t="s">
        <v>6</v>
      </c>
      <c r="C158" s="74"/>
      <c r="D158" s="59" t="s">
        <v>180</v>
      </c>
      <c r="E158" s="59" t="s">
        <v>181</v>
      </c>
      <c r="F158" s="59">
        <v>200200</v>
      </c>
      <c r="G158" s="59" t="s">
        <v>171</v>
      </c>
      <c r="H158" s="15">
        <v>0</v>
      </c>
      <c r="I158" s="15">
        <v>0</v>
      </c>
      <c r="J158" s="16">
        <v>0</v>
      </c>
    </row>
    <row r="159" spans="1:10" ht="30" x14ac:dyDescent="0.25">
      <c r="A159" s="59" t="s">
        <v>81</v>
      </c>
      <c r="B159" s="74" t="s">
        <v>6</v>
      </c>
      <c r="C159" s="74"/>
      <c r="D159" s="59" t="s">
        <v>180</v>
      </c>
      <c r="E159" s="59" t="s">
        <v>181</v>
      </c>
      <c r="F159" s="59">
        <v>200530</v>
      </c>
      <c r="G159" s="59" t="s">
        <v>115</v>
      </c>
      <c r="H159" s="15">
        <v>18000</v>
      </c>
      <c r="I159" s="15">
        <v>10000</v>
      </c>
      <c r="J159" s="16">
        <v>1103.3900000000001</v>
      </c>
    </row>
    <row r="160" spans="1:10" ht="30" x14ac:dyDescent="0.25">
      <c r="A160" s="59" t="s">
        <v>81</v>
      </c>
      <c r="B160" s="74" t="s">
        <v>6</v>
      </c>
      <c r="C160" s="74"/>
      <c r="D160" s="59" t="s">
        <v>180</v>
      </c>
      <c r="E160" s="59" t="s">
        <v>181</v>
      </c>
      <c r="F160" s="59">
        <v>200601</v>
      </c>
      <c r="G160" s="59" t="s">
        <v>117</v>
      </c>
      <c r="H160" s="15">
        <v>3000</v>
      </c>
      <c r="I160" s="15">
        <v>2000</v>
      </c>
      <c r="J160" s="16">
        <v>221</v>
      </c>
    </row>
    <row r="161" spans="1:10" ht="30" x14ac:dyDescent="0.25">
      <c r="A161" s="59" t="s">
        <v>81</v>
      </c>
      <c r="B161" s="74" t="s">
        <v>6</v>
      </c>
      <c r="C161" s="74"/>
      <c r="D161" s="59" t="s">
        <v>180</v>
      </c>
      <c r="E161" s="59" t="s">
        <v>181</v>
      </c>
      <c r="F161" s="59">
        <v>200900</v>
      </c>
      <c r="G161" s="59" t="s">
        <v>255</v>
      </c>
      <c r="H161" s="15">
        <v>3000</v>
      </c>
      <c r="I161" s="15">
        <v>1000</v>
      </c>
      <c r="J161" s="16">
        <v>0</v>
      </c>
    </row>
    <row r="162" spans="1:10" ht="30" x14ac:dyDescent="0.25">
      <c r="A162" s="59" t="s">
        <v>81</v>
      </c>
      <c r="B162" s="74" t="s">
        <v>6</v>
      </c>
      <c r="C162" s="74"/>
      <c r="D162" s="59" t="s">
        <v>180</v>
      </c>
      <c r="E162" s="59" t="s">
        <v>181</v>
      </c>
      <c r="F162" s="59" t="s">
        <v>184</v>
      </c>
      <c r="G162" s="59" t="s">
        <v>185</v>
      </c>
      <c r="H162" s="15">
        <v>100000</v>
      </c>
      <c r="I162" s="15">
        <v>40000</v>
      </c>
      <c r="J162" s="16">
        <v>29872.799999999999</v>
      </c>
    </row>
    <row r="163" spans="1:10" ht="30" x14ac:dyDescent="0.25">
      <c r="A163" s="59" t="s">
        <v>81</v>
      </c>
      <c r="B163" s="74" t="s">
        <v>6</v>
      </c>
      <c r="C163" s="74"/>
      <c r="D163" s="59" t="s">
        <v>180</v>
      </c>
      <c r="E163" s="59" t="s">
        <v>181</v>
      </c>
      <c r="F163" s="59">
        <v>201300</v>
      </c>
      <c r="G163" s="59" t="s">
        <v>217</v>
      </c>
      <c r="H163" s="15">
        <v>6000</v>
      </c>
      <c r="I163" s="15">
        <v>2000</v>
      </c>
      <c r="J163" s="16">
        <v>0</v>
      </c>
    </row>
    <row r="164" spans="1:10" ht="30" x14ac:dyDescent="0.25">
      <c r="A164" s="59" t="s">
        <v>81</v>
      </c>
      <c r="B164" s="74" t="s">
        <v>6</v>
      </c>
      <c r="C164" s="74"/>
      <c r="D164" s="59" t="s">
        <v>180</v>
      </c>
      <c r="E164" s="59" t="s">
        <v>181</v>
      </c>
      <c r="F164" s="59" t="s">
        <v>186</v>
      </c>
      <c r="G164" s="59" t="s">
        <v>187</v>
      </c>
      <c r="H164" s="15">
        <v>25000</v>
      </c>
      <c r="I164" s="15">
        <v>22000</v>
      </c>
      <c r="J164" s="16">
        <v>8215.43</v>
      </c>
    </row>
    <row r="165" spans="1:10" ht="30" x14ac:dyDescent="0.25">
      <c r="A165" s="59" t="s">
        <v>81</v>
      </c>
      <c r="B165" s="74" t="s">
        <v>6</v>
      </c>
      <c r="C165" s="74"/>
      <c r="D165" s="59" t="s">
        <v>180</v>
      </c>
      <c r="E165" s="59" t="s">
        <v>181</v>
      </c>
      <c r="F165" s="59">
        <v>203003</v>
      </c>
      <c r="G165" s="59" t="s">
        <v>259</v>
      </c>
      <c r="H165" s="15">
        <v>2000</v>
      </c>
      <c r="I165" s="15">
        <v>1000</v>
      </c>
      <c r="J165" s="16">
        <v>0</v>
      </c>
    </row>
    <row r="166" spans="1:10" ht="30" x14ac:dyDescent="0.25">
      <c r="A166" s="59" t="s">
        <v>81</v>
      </c>
      <c r="B166" s="74" t="s">
        <v>6</v>
      </c>
      <c r="C166" s="74"/>
      <c r="D166" s="59" t="s">
        <v>180</v>
      </c>
      <c r="E166" s="59" t="s">
        <v>181</v>
      </c>
      <c r="F166" s="59" t="s">
        <v>188</v>
      </c>
      <c r="G166" s="59" t="s">
        <v>189</v>
      </c>
      <c r="H166" s="15">
        <v>25000</v>
      </c>
      <c r="I166" s="15">
        <v>12000</v>
      </c>
      <c r="J166" s="16">
        <v>11559.04</v>
      </c>
    </row>
    <row r="167" spans="1:10" ht="30" x14ac:dyDescent="0.25">
      <c r="A167" s="59" t="s">
        <v>81</v>
      </c>
      <c r="B167" s="74" t="s">
        <v>6</v>
      </c>
      <c r="C167" s="74"/>
      <c r="D167" s="59" t="s">
        <v>190</v>
      </c>
      <c r="E167" s="59" t="s">
        <v>191</v>
      </c>
      <c r="F167" s="59" t="s">
        <v>136</v>
      </c>
      <c r="G167" s="59" t="s">
        <v>137</v>
      </c>
      <c r="H167" s="15">
        <v>9584000</v>
      </c>
      <c r="I167" s="15">
        <v>4978000</v>
      </c>
      <c r="J167" s="16">
        <v>4412000</v>
      </c>
    </row>
    <row r="168" spans="1:10" ht="30" x14ac:dyDescent="0.25">
      <c r="A168" s="59" t="s">
        <v>81</v>
      </c>
      <c r="B168" s="74" t="s">
        <v>6</v>
      </c>
      <c r="C168" s="74"/>
      <c r="D168" s="59" t="s">
        <v>192</v>
      </c>
      <c r="E168" s="59" t="s">
        <v>193</v>
      </c>
      <c r="F168" s="59" t="s">
        <v>136</v>
      </c>
      <c r="G168" s="59" t="s">
        <v>137</v>
      </c>
      <c r="H168" s="15">
        <v>13444000</v>
      </c>
      <c r="I168" s="15">
        <v>6982000</v>
      </c>
      <c r="J168" s="16">
        <v>6662000</v>
      </c>
    </row>
    <row r="169" spans="1:10" ht="30" x14ac:dyDescent="0.25">
      <c r="A169" s="59" t="s">
        <v>81</v>
      </c>
      <c r="B169" s="74" t="s">
        <v>6</v>
      </c>
      <c r="C169" s="74"/>
      <c r="D169" s="59" t="s">
        <v>194</v>
      </c>
      <c r="E169" s="59" t="s">
        <v>195</v>
      </c>
      <c r="F169" s="59" t="s">
        <v>136</v>
      </c>
      <c r="G169" s="59" t="s">
        <v>137</v>
      </c>
      <c r="H169" s="15">
        <v>1360000</v>
      </c>
      <c r="I169" s="15">
        <v>706000</v>
      </c>
      <c r="J169" s="16">
        <v>706000</v>
      </c>
    </row>
    <row r="170" spans="1:10" ht="48" customHeight="1" x14ac:dyDescent="0.25">
      <c r="A170" s="59" t="s">
        <v>81</v>
      </c>
      <c r="B170" s="74" t="s">
        <v>6</v>
      </c>
      <c r="C170" s="74"/>
      <c r="D170" s="59" t="s">
        <v>196</v>
      </c>
      <c r="E170" s="59" t="s">
        <v>197</v>
      </c>
      <c r="F170" s="59" t="s">
        <v>136</v>
      </c>
      <c r="G170" s="59" t="s">
        <v>137</v>
      </c>
      <c r="H170" s="15">
        <v>794000</v>
      </c>
      <c r="I170" s="15">
        <v>413000</v>
      </c>
      <c r="J170" s="16">
        <v>392300</v>
      </c>
    </row>
    <row r="171" spans="1:10" ht="30" x14ac:dyDescent="0.25">
      <c r="A171" s="59" t="s">
        <v>81</v>
      </c>
      <c r="B171" s="74" t="s">
        <v>6</v>
      </c>
      <c r="C171" s="74"/>
      <c r="D171" s="59" t="s">
        <v>198</v>
      </c>
      <c r="E171" s="59" t="s">
        <v>199</v>
      </c>
      <c r="F171" s="59" t="s">
        <v>136</v>
      </c>
      <c r="G171" s="59" t="s">
        <v>137</v>
      </c>
      <c r="H171" s="15">
        <v>511000</v>
      </c>
      <c r="I171" s="15">
        <v>266000</v>
      </c>
      <c r="J171" s="16">
        <v>266000</v>
      </c>
    </row>
    <row r="172" spans="1:10" ht="30" x14ac:dyDescent="0.25">
      <c r="A172" s="59" t="s">
        <v>81</v>
      </c>
      <c r="B172" s="74" t="s">
        <v>6</v>
      </c>
      <c r="C172" s="74"/>
      <c r="D172" s="59">
        <v>670501</v>
      </c>
      <c r="E172" s="59" t="s">
        <v>376</v>
      </c>
      <c r="F172" s="59">
        <v>591100</v>
      </c>
      <c r="G172" s="59" t="s">
        <v>301</v>
      </c>
      <c r="H172" s="15">
        <v>200000</v>
      </c>
      <c r="I172" s="15">
        <v>0</v>
      </c>
      <c r="J172" s="16">
        <v>0</v>
      </c>
    </row>
    <row r="173" spans="1:10" ht="30" x14ac:dyDescent="0.25">
      <c r="A173" s="59" t="s">
        <v>81</v>
      </c>
      <c r="B173" s="74" t="s">
        <v>6</v>
      </c>
      <c r="C173" s="74"/>
      <c r="D173" s="59">
        <v>670502</v>
      </c>
      <c r="E173" s="59" t="s">
        <v>300</v>
      </c>
      <c r="F173" s="59">
        <v>591100</v>
      </c>
      <c r="G173" s="59" t="s">
        <v>301</v>
      </c>
      <c r="H173" s="15">
        <v>200000</v>
      </c>
      <c r="I173" s="15">
        <v>0</v>
      </c>
      <c r="J173" s="16">
        <v>0</v>
      </c>
    </row>
    <row r="174" spans="1:10" ht="30" x14ac:dyDescent="0.25">
      <c r="A174" s="59" t="s">
        <v>81</v>
      </c>
      <c r="B174" s="74" t="s">
        <v>6</v>
      </c>
      <c r="C174" s="74"/>
      <c r="D174" s="59" t="s">
        <v>200</v>
      </c>
      <c r="E174" s="59" t="s">
        <v>201</v>
      </c>
      <c r="F174" s="59" t="s">
        <v>202</v>
      </c>
      <c r="G174" s="59" t="s">
        <v>203</v>
      </c>
      <c r="H174" s="15">
        <v>12157000</v>
      </c>
      <c r="I174" s="15">
        <v>8517000</v>
      </c>
      <c r="J174" s="16">
        <v>6047076</v>
      </c>
    </row>
    <row r="175" spans="1:10" ht="30" x14ac:dyDescent="0.25">
      <c r="A175" s="59" t="s">
        <v>81</v>
      </c>
      <c r="B175" s="74" t="s">
        <v>6</v>
      </c>
      <c r="C175" s="74"/>
      <c r="D175" s="59">
        <v>675000</v>
      </c>
      <c r="E175" s="59" t="s">
        <v>302</v>
      </c>
      <c r="F175" s="59">
        <v>591100</v>
      </c>
      <c r="G175" s="59" t="s">
        <v>301</v>
      </c>
      <c r="H175" s="15">
        <v>450000</v>
      </c>
      <c r="I175" s="15">
        <v>150000</v>
      </c>
      <c r="J175" s="16">
        <v>0</v>
      </c>
    </row>
    <row r="176" spans="1:10" x14ac:dyDescent="0.25">
      <c r="A176" s="80" t="s">
        <v>319</v>
      </c>
      <c r="B176" s="80"/>
      <c r="C176" s="80"/>
      <c r="D176" s="80"/>
      <c r="E176" s="80"/>
      <c r="F176" s="80"/>
      <c r="G176" s="80"/>
      <c r="H176" s="4">
        <f>SUM(H143:H175)</f>
        <v>42863000</v>
      </c>
      <c r="I176" s="4">
        <f t="shared" ref="I176:J176" si="8">SUM(I143:I175)</f>
        <v>24822000</v>
      </c>
      <c r="J176" s="4">
        <f t="shared" si="8"/>
        <v>20075824.91</v>
      </c>
    </row>
    <row r="177" spans="1:10" ht="30" x14ac:dyDescent="0.25">
      <c r="A177" s="59" t="s">
        <v>81</v>
      </c>
      <c r="B177" s="74" t="s">
        <v>6</v>
      </c>
      <c r="C177" s="74"/>
      <c r="D177" s="59" t="s">
        <v>204</v>
      </c>
      <c r="E177" s="59" t="s">
        <v>205</v>
      </c>
      <c r="F177" s="59" t="s">
        <v>84</v>
      </c>
      <c r="G177" s="59" t="s">
        <v>85</v>
      </c>
      <c r="H177" s="15">
        <v>23354000</v>
      </c>
      <c r="I177" s="15">
        <v>19942000</v>
      </c>
      <c r="J177" s="16">
        <v>19941377</v>
      </c>
    </row>
    <row r="178" spans="1:10" ht="30" x14ac:dyDescent="0.25">
      <c r="A178" s="59" t="s">
        <v>81</v>
      </c>
      <c r="B178" s="74" t="s">
        <v>6</v>
      </c>
      <c r="C178" s="74"/>
      <c r="D178" s="59" t="s">
        <v>204</v>
      </c>
      <c r="E178" s="59" t="s">
        <v>205</v>
      </c>
      <c r="F178" s="59" t="s">
        <v>206</v>
      </c>
      <c r="G178" s="59" t="s">
        <v>207</v>
      </c>
      <c r="H178" s="15">
        <v>6585000</v>
      </c>
      <c r="I178" s="15">
        <v>5745000</v>
      </c>
      <c r="J178" s="16">
        <v>5717096</v>
      </c>
    </row>
    <row r="179" spans="1:10" ht="30" x14ac:dyDescent="0.25">
      <c r="A179" s="59" t="s">
        <v>81</v>
      </c>
      <c r="B179" s="74" t="s">
        <v>6</v>
      </c>
      <c r="C179" s="74"/>
      <c r="D179" s="59" t="s">
        <v>204</v>
      </c>
      <c r="E179" s="59" t="s">
        <v>205</v>
      </c>
      <c r="F179" s="59" t="s">
        <v>208</v>
      </c>
      <c r="G179" s="59" t="s">
        <v>209</v>
      </c>
      <c r="H179" s="15">
        <v>1494000</v>
      </c>
      <c r="I179" s="15">
        <v>1234000</v>
      </c>
      <c r="J179" s="16">
        <v>1201842</v>
      </c>
    </row>
    <row r="180" spans="1:10" ht="30" x14ac:dyDescent="0.25">
      <c r="A180" s="59" t="s">
        <v>81</v>
      </c>
      <c r="B180" s="74" t="s">
        <v>6</v>
      </c>
      <c r="C180" s="74"/>
      <c r="D180" s="59" t="s">
        <v>204</v>
      </c>
      <c r="E180" s="59" t="s">
        <v>205</v>
      </c>
      <c r="F180" s="59">
        <v>100113</v>
      </c>
      <c r="G180" s="59" t="s">
        <v>295</v>
      </c>
      <c r="H180" s="15">
        <v>11000</v>
      </c>
      <c r="I180" s="15">
        <v>11000</v>
      </c>
      <c r="J180" s="16">
        <v>0</v>
      </c>
    </row>
    <row r="181" spans="1:10" ht="30" x14ac:dyDescent="0.25">
      <c r="A181" s="59" t="s">
        <v>81</v>
      </c>
      <c r="B181" s="74" t="s">
        <v>6</v>
      </c>
      <c r="C181" s="74"/>
      <c r="D181" s="59" t="s">
        <v>204</v>
      </c>
      <c r="E181" s="59" t="s">
        <v>205</v>
      </c>
      <c r="F181" s="59">
        <v>100117</v>
      </c>
      <c r="G181" s="59" t="s">
        <v>241</v>
      </c>
      <c r="H181" s="15">
        <v>1996000</v>
      </c>
      <c r="I181" s="15">
        <v>1598000</v>
      </c>
      <c r="J181" s="16">
        <v>1568091</v>
      </c>
    </row>
    <row r="182" spans="1:10" ht="30" x14ac:dyDescent="0.25">
      <c r="A182" s="59" t="s">
        <v>81</v>
      </c>
      <c r="B182" s="74" t="s">
        <v>6</v>
      </c>
      <c r="C182" s="74"/>
      <c r="D182" s="59" t="s">
        <v>204</v>
      </c>
      <c r="E182" s="59" t="s">
        <v>205</v>
      </c>
      <c r="F182" s="59">
        <v>100130</v>
      </c>
      <c r="G182" s="59" t="s">
        <v>91</v>
      </c>
      <c r="H182" s="15">
        <v>0</v>
      </c>
      <c r="I182" s="15">
        <v>0</v>
      </c>
      <c r="J182" s="16">
        <v>0</v>
      </c>
    </row>
    <row r="183" spans="1:10" ht="30" x14ac:dyDescent="0.25">
      <c r="A183" s="59" t="s">
        <v>81</v>
      </c>
      <c r="B183" s="74" t="s">
        <v>6</v>
      </c>
      <c r="C183" s="74"/>
      <c r="D183" s="59" t="s">
        <v>204</v>
      </c>
      <c r="E183" s="59" t="s">
        <v>205</v>
      </c>
      <c r="F183" s="59">
        <v>100206</v>
      </c>
      <c r="G183" s="59" t="s">
        <v>296</v>
      </c>
      <c r="H183" s="15">
        <v>1263000</v>
      </c>
      <c r="I183" s="15">
        <v>1263000</v>
      </c>
      <c r="J183" s="16">
        <v>606000</v>
      </c>
    </row>
    <row r="184" spans="1:10" ht="30" x14ac:dyDescent="0.25">
      <c r="A184" s="59" t="s">
        <v>81</v>
      </c>
      <c r="B184" s="74" t="s">
        <v>6</v>
      </c>
      <c r="C184" s="74"/>
      <c r="D184" s="59" t="s">
        <v>204</v>
      </c>
      <c r="E184" s="59" t="s">
        <v>205</v>
      </c>
      <c r="F184" s="59" t="s">
        <v>96</v>
      </c>
      <c r="G184" s="59" t="s">
        <v>97</v>
      </c>
      <c r="H184" s="15">
        <v>833000</v>
      </c>
      <c r="I184" s="15">
        <v>659000</v>
      </c>
      <c r="J184" s="16">
        <v>639602</v>
      </c>
    </row>
    <row r="185" spans="1:10" ht="30" x14ac:dyDescent="0.25">
      <c r="A185" s="59" t="s">
        <v>81</v>
      </c>
      <c r="B185" s="74" t="s">
        <v>6</v>
      </c>
      <c r="C185" s="74"/>
      <c r="D185" s="59" t="s">
        <v>204</v>
      </c>
      <c r="E185" s="59" t="s">
        <v>205</v>
      </c>
      <c r="F185" s="59" t="s">
        <v>98</v>
      </c>
      <c r="G185" s="59" t="s">
        <v>99</v>
      </c>
      <c r="H185" s="15">
        <v>32000</v>
      </c>
      <c r="I185" s="15">
        <v>23000</v>
      </c>
      <c r="J185" s="16">
        <v>12424.73</v>
      </c>
    </row>
    <row r="186" spans="1:10" ht="30" x14ac:dyDescent="0.25">
      <c r="A186" s="59" t="s">
        <v>81</v>
      </c>
      <c r="B186" s="74" t="s">
        <v>6</v>
      </c>
      <c r="C186" s="74"/>
      <c r="D186" s="59" t="s">
        <v>204</v>
      </c>
      <c r="E186" s="59" t="s">
        <v>205</v>
      </c>
      <c r="F186" s="59" t="s">
        <v>182</v>
      </c>
      <c r="G186" s="59" t="s">
        <v>183</v>
      </c>
      <c r="H186" s="15">
        <v>244000</v>
      </c>
      <c r="I186" s="15">
        <v>162000</v>
      </c>
      <c r="J186" s="16">
        <v>107575.88</v>
      </c>
    </row>
    <row r="187" spans="1:10" ht="30" x14ac:dyDescent="0.25">
      <c r="A187" s="59" t="s">
        <v>81</v>
      </c>
      <c r="B187" s="74" t="s">
        <v>6</v>
      </c>
      <c r="C187" s="74"/>
      <c r="D187" s="59" t="s">
        <v>204</v>
      </c>
      <c r="E187" s="59" t="s">
        <v>205</v>
      </c>
      <c r="F187" s="59" t="s">
        <v>100</v>
      </c>
      <c r="G187" s="59" t="s">
        <v>101</v>
      </c>
      <c r="H187" s="15">
        <v>1599000</v>
      </c>
      <c r="I187" s="15">
        <v>1223000</v>
      </c>
      <c r="J187" s="16">
        <v>991279.15</v>
      </c>
    </row>
    <row r="188" spans="1:10" ht="30" x14ac:dyDescent="0.25">
      <c r="A188" s="59" t="s">
        <v>81</v>
      </c>
      <c r="B188" s="74" t="s">
        <v>6</v>
      </c>
      <c r="C188" s="74"/>
      <c r="D188" s="59" t="s">
        <v>204</v>
      </c>
      <c r="E188" s="59" t="s">
        <v>205</v>
      </c>
      <c r="F188" s="59" t="s">
        <v>102</v>
      </c>
      <c r="G188" s="59" t="s">
        <v>103</v>
      </c>
      <c r="H188" s="15">
        <v>248000</v>
      </c>
      <c r="I188" s="15">
        <v>198000</v>
      </c>
      <c r="J188" s="16">
        <v>154961.99</v>
      </c>
    </row>
    <row r="189" spans="1:10" ht="30" x14ac:dyDescent="0.25">
      <c r="A189" s="59" t="s">
        <v>81</v>
      </c>
      <c r="B189" s="74" t="s">
        <v>6</v>
      </c>
      <c r="C189" s="74"/>
      <c r="D189" s="59" t="s">
        <v>204</v>
      </c>
      <c r="E189" s="59" t="s">
        <v>205</v>
      </c>
      <c r="F189" s="59">
        <v>200105</v>
      </c>
      <c r="G189" s="59" t="s">
        <v>245</v>
      </c>
      <c r="H189" s="15">
        <v>96000</v>
      </c>
      <c r="I189" s="15">
        <v>48000</v>
      </c>
      <c r="J189" s="16">
        <v>32090.18</v>
      </c>
    </row>
    <row r="190" spans="1:10" ht="30" x14ac:dyDescent="0.25">
      <c r="A190" s="59" t="s">
        <v>81</v>
      </c>
      <c r="B190" s="74" t="s">
        <v>6</v>
      </c>
      <c r="C190" s="74"/>
      <c r="D190" s="59" t="s">
        <v>204</v>
      </c>
      <c r="E190" s="59" t="s">
        <v>205</v>
      </c>
      <c r="F190" s="59">
        <v>200106</v>
      </c>
      <c r="G190" s="59" t="s">
        <v>105</v>
      </c>
      <c r="H190" s="15">
        <v>3000</v>
      </c>
      <c r="I190" s="15">
        <v>3000</v>
      </c>
      <c r="J190" s="16">
        <v>0</v>
      </c>
    </row>
    <row r="191" spans="1:10" ht="30" x14ac:dyDescent="0.25">
      <c r="A191" s="59" t="s">
        <v>81</v>
      </c>
      <c r="B191" s="74" t="s">
        <v>6</v>
      </c>
      <c r="C191" s="74"/>
      <c r="D191" s="59" t="s">
        <v>204</v>
      </c>
      <c r="E191" s="59" t="s">
        <v>205</v>
      </c>
      <c r="F191" s="59">
        <v>200107</v>
      </c>
      <c r="G191" s="59" t="s">
        <v>107</v>
      </c>
      <c r="H191" s="15">
        <v>2000</v>
      </c>
      <c r="I191" s="15">
        <v>2000</v>
      </c>
      <c r="J191" s="16">
        <v>17</v>
      </c>
    </row>
    <row r="192" spans="1:10" ht="30" x14ac:dyDescent="0.25">
      <c r="A192" s="59" t="s">
        <v>81</v>
      </c>
      <c r="B192" s="74" t="s">
        <v>6</v>
      </c>
      <c r="C192" s="74"/>
      <c r="D192" s="59" t="s">
        <v>204</v>
      </c>
      <c r="E192" s="59" t="s">
        <v>205</v>
      </c>
      <c r="F192" s="59" t="s">
        <v>108</v>
      </c>
      <c r="G192" s="59" t="s">
        <v>109</v>
      </c>
      <c r="H192" s="15">
        <v>97000</v>
      </c>
      <c r="I192" s="15">
        <v>67000</v>
      </c>
      <c r="J192" s="16">
        <v>65461.62</v>
      </c>
    </row>
    <row r="193" spans="1:10" ht="45" x14ac:dyDescent="0.25">
      <c r="A193" s="59" t="s">
        <v>81</v>
      </c>
      <c r="B193" s="74" t="s">
        <v>6</v>
      </c>
      <c r="C193" s="74"/>
      <c r="D193" s="59" t="s">
        <v>204</v>
      </c>
      <c r="E193" s="59" t="s">
        <v>205</v>
      </c>
      <c r="F193" s="59" t="s">
        <v>112</v>
      </c>
      <c r="G193" s="59" t="s">
        <v>113</v>
      </c>
      <c r="H193" s="15">
        <v>852000</v>
      </c>
      <c r="I193" s="15">
        <v>700000</v>
      </c>
      <c r="J193" s="16">
        <v>438732.37</v>
      </c>
    </row>
    <row r="194" spans="1:10" ht="30" x14ac:dyDescent="0.25">
      <c r="A194" s="59" t="s">
        <v>81</v>
      </c>
      <c r="B194" s="74" t="s">
        <v>6</v>
      </c>
      <c r="C194" s="74"/>
      <c r="D194" s="59" t="s">
        <v>204</v>
      </c>
      <c r="E194" s="59" t="s">
        <v>205</v>
      </c>
      <c r="F194" s="59" t="s">
        <v>170</v>
      </c>
      <c r="G194" s="59" t="s">
        <v>171</v>
      </c>
      <c r="H194" s="15">
        <v>140000</v>
      </c>
      <c r="I194" s="15">
        <v>130000</v>
      </c>
      <c r="J194" s="16">
        <v>70623.44</v>
      </c>
    </row>
    <row r="195" spans="1:10" ht="30" x14ac:dyDescent="0.25">
      <c r="A195" s="59" t="s">
        <v>81</v>
      </c>
      <c r="B195" s="74" t="s">
        <v>6</v>
      </c>
      <c r="C195" s="74"/>
      <c r="D195" s="59" t="s">
        <v>204</v>
      </c>
      <c r="E195" s="59" t="s">
        <v>205</v>
      </c>
      <c r="F195" s="59" t="s">
        <v>172</v>
      </c>
      <c r="G195" s="59" t="s">
        <v>173</v>
      </c>
      <c r="H195" s="15">
        <v>2351000</v>
      </c>
      <c r="I195" s="15">
        <v>1599000</v>
      </c>
      <c r="J195" s="16">
        <v>1367061.64</v>
      </c>
    </row>
    <row r="196" spans="1:10" ht="30" x14ac:dyDescent="0.25">
      <c r="A196" s="59" t="s">
        <v>81</v>
      </c>
      <c r="B196" s="74" t="s">
        <v>6</v>
      </c>
      <c r="C196" s="74"/>
      <c r="D196" s="59" t="s">
        <v>204</v>
      </c>
      <c r="E196" s="59" t="s">
        <v>205</v>
      </c>
      <c r="F196" s="59">
        <v>200302</v>
      </c>
      <c r="G196" s="59" t="s">
        <v>263</v>
      </c>
      <c r="H196" s="15">
        <v>7000</v>
      </c>
      <c r="I196" s="15">
        <v>7000</v>
      </c>
      <c r="J196" s="16">
        <v>0</v>
      </c>
    </row>
    <row r="197" spans="1:10" ht="30" x14ac:dyDescent="0.25">
      <c r="A197" s="59" t="s">
        <v>81</v>
      </c>
      <c r="B197" s="74" t="s">
        <v>6</v>
      </c>
      <c r="C197" s="74"/>
      <c r="D197" s="59" t="s">
        <v>204</v>
      </c>
      <c r="E197" s="59" t="s">
        <v>205</v>
      </c>
      <c r="F197" s="59" t="s">
        <v>210</v>
      </c>
      <c r="G197" s="59" t="s">
        <v>211</v>
      </c>
      <c r="H197" s="15">
        <v>187000</v>
      </c>
      <c r="I197" s="15">
        <v>146000</v>
      </c>
      <c r="J197" s="16">
        <v>142091.95000000001</v>
      </c>
    </row>
    <row r="198" spans="1:10" ht="30" x14ac:dyDescent="0.25">
      <c r="A198" s="59" t="s">
        <v>81</v>
      </c>
      <c r="B198" s="74" t="s">
        <v>6</v>
      </c>
      <c r="C198" s="74"/>
      <c r="D198" s="59" t="s">
        <v>204</v>
      </c>
      <c r="E198" s="59" t="s">
        <v>205</v>
      </c>
      <c r="F198" s="59" t="s">
        <v>212</v>
      </c>
      <c r="G198" s="59" t="s">
        <v>213</v>
      </c>
      <c r="H198" s="15">
        <v>43000</v>
      </c>
      <c r="I198" s="15">
        <v>37000</v>
      </c>
      <c r="J198" s="16">
        <v>11259.22</v>
      </c>
    </row>
    <row r="199" spans="1:10" ht="30" x14ac:dyDescent="0.25">
      <c r="A199" s="59" t="s">
        <v>81</v>
      </c>
      <c r="B199" s="74" t="s">
        <v>6</v>
      </c>
      <c r="C199" s="74"/>
      <c r="D199" s="59" t="s">
        <v>204</v>
      </c>
      <c r="E199" s="59" t="s">
        <v>205</v>
      </c>
      <c r="F199" s="59">
        <v>200501</v>
      </c>
      <c r="G199" s="59" t="s">
        <v>303</v>
      </c>
      <c r="H199" s="15">
        <v>0</v>
      </c>
      <c r="I199" s="15">
        <v>0</v>
      </c>
      <c r="J199" s="16">
        <v>0</v>
      </c>
    </row>
    <row r="200" spans="1:10" ht="30" x14ac:dyDescent="0.25">
      <c r="A200" s="59" t="s">
        <v>81</v>
      </c>
      <c r="B200" s="74" t="s">
        <v>6</v>
      </c>
      <c r="C200" s="74"/>
      <c r="D200" s="59" t="s">
        <v>204</v>
      </c>
      <c r="E200" s="59" t="s">
        <v>205</v>
      </c>
      <c r="F200" s="59">
        <v>200503</v>
      </c>
      <c r="G200" s="59" t="s">
        <v>253</v>
      </c>
      <c r="H200" s="15">
        <v>0</v>
      </c>
      <c r="I200" s="15">
        <v>0</v>
      </c>
      <c r="J200" s="16">
        <v>0</v>
      </c>
    </row>
    <row r="201" spans="1:10" ht="30" x14ac:dyDescent="0.25">
      <c r="A201" s="59" t="s">
        <v>81</v>
      </c>
      <c r="B201" s="74" t="s">
        <v>6</v>
      </c>
      <c r="C201" s="74"/>
      <c r="D201" s="59" t="s">
        <v>204</v>
      </c>
      <c r="E201" s="59" t="s">
        <v>205</v>
      </c>
      <c r="F201" s="59" t="s">
        <v>114</v>
      </c>
      <c r="G201" s="59" t="s">
        <v>115</v>
      </c>
      <c r="H201" s="15">
        <v>16000</v>
      </c>
      <c r="I201" s="15">
        <v>16000</v>
      </c>
      <c r="J201" s="16">
        <v>11580.89</v>
      </c>
    </row>
    <row r="202" spans="1:10" ht="30" x14ac:dyDescent="0.25">
      <c r="A202" s="59" t="s">
        <v>81</v>
      </c>
      <c r="B202" s="74" t="s">
        <v>6</v>
      </c>
      <c r="C202" s="74"/>
      <c r="D202" s="59" t="s">
        <v>204</v>
      </c>
      <c r="E202" s="59" t="s">
        <v>205</v>
      </c>
      <c r="F202" s="59">
        <v>200601</v>
      </c>
      <c r="G202" s="59" t="s">
        <v>117</v>
      </c>
      <c r="H202" s="15">
        <v>2000</v>
      </c>
      <c r="I202" s="15">
        <v>2000</v>
      </c>
      <c r="J202" s="16">
        <v>0</v>
      </c>
    </row>
    <row r="203" spans="1:10" ht="30" x14ac:dyDescent="0.25">
      <c r="A203" s="59" t="s">
        <v>81</v>
      </c>
      <c r="B203" s="74" t="s">
        <v>6</v>
      </c>
      <c r="C203" s="74"/>
      <c r="D203" s="59" t="s">
        <v>204</v>
      </c>
      <c r="E203" s="59" t="s">
        <v>205</v>
      </c>
      <c r="F203" s="59">
        <v>200602</v>
      </c>
      <c r="G203" s="59" t="s">
        <v>267</v>
      </c>
      <c r="H203" s="15">
        <v>3000</v>
      </c>
      <c r="I203" s="15">
        <v>3000</v>
      </c>
      <c r="J203" s="16">
        <v>0</v>
      </c>
    </row>
    <row r="204" spans="1:10" ht="30" x14ac:dyDescent="0.25">
      <c r="A204" s="59" t="s">
        <v>81</v>
      </c>
      <c r="B204" s="74" t="s">
        <v>6</v>
      </c>
      <c r="C204" s="74"/>
      <c r="D204" s="59" t="s">
        <v>204</v>
      </c>
      <c r="E204" s="59" t="s">
        <v>205</v>
      </c>
      <c r="F204" s="59">
        <v>201100</v>
      </c>
      <c r="G204" s="59" t="s">
        <v>185</v>
      </c>
      <c r="H204" s="15">
        <v>3000</v>
      </c>
      <c r="I204" s="15">
        <v>3000</v>
      </c>
      <c r="J204" s="16">
        <v>2174.7800000000002</v>
      </c>
    </row>
    <row r="205" spans="1:10" ht="30" x14ac:dyDescent="0.25">
      <c r="A205" s="59" t="s">
        <v>81</v>
      </c>
      <c r="B205" s="74" t="s">
        <v>6</v>
      </c>
      <c r="C205" s="74"/>
      <c r="D205" s="59" t="s">
        <v>204</v>
      </c>
      <c r="E205" s="59" t="s">
        <v>205</v>
      </c>
      <c r="F205" s="59">
        <v>201300</v>
      </c>
      <c r="G205" s="59" t="s">
        <v>217</v>
      </c>
      <c r="H205" s="15">
        <v>30000</v>
      </c>
      <c r="I205" s="15">
        <v>24000</v>
      </c>
      <c r="J205" s="16">
        <v>0</v>
      </c>
    </row>
    <row r="206" spans="1:10" ht="30" x14ac:dyDescent="0.25">
      <c r="A206" s="59" t="s">
        <v>81</v>
      </c>
      <c r="B206" s="74" t="s">
        <v>6</v>
      </c>
      <c r="C206" s="74"/>
      <c r="D206" s="59" t="s">
        <v>204</v>
      </c>
      <c r="E206" s="59" t="s">
        <v>205</v>
      </c>
      <c r="F206" s="59">
        <v>201400</v>
      </c>
      <c r="G206" s="59" t="s">
        <v>187</v>
      </c>
      <c r="H206" s="15">
        <v>3000</v>
      </c>
      <c r="I206" s="15">
        <v>3000</v>
      </c>
      <c r="J206" s="16">
        <v>0</v>
      </c>
    </row>
    <row r="207" spans="1:10" ht="30" x14ac:dyDescent="0.25">
      <c r="A207" s="59" t="s">
        <v>81</v>
      </c>
      <c r="B207" s="74" t="s">
        <v>6</v>
      </c>
      <c r="C207" s="74"/>
      <c r="D207" s="59" t="s">
        <v>204</v>
      </c>
      <c r="E207" s="59" t="s">
        <v>205</v>
      </c>
      <c r="F207" s="59">
        <v>203004</v>
      </c>
      <c r="G207" s="59" t="s">
        <v>189</v>
      </c>
      <c r="H207" s="15">
        <v>23000</v>
      </c>
      <c r="I207" s="15">
        <v>23000</v>
      </c>
      <c r="J207" s="16">
        <v>0</v>
      </c>
    </row>
    <row r="208" spans="1:10" ht="30" x14ac:dyDescent="0.25">
      <c r="A208" s="59" t="s">
        <v>81</v>
      </c>
      <c r="B208" s="74" t="s">
        <v>6</v>
      </c>
      <c r="C208" s="74"/>
      <c r="D208" s="59" t="s">
        <v>204</v>
      </c>
      <c r="E208" s="59" t="s">
        <v>205</v>
      </c>
      <c r="F208" s="59" t="s">
        <v>126</v>
      </c>
      <c r="G208" s="59" t="s">
        <v>127</v>
      </c>
      <c r="H208" s="15">
        <v>546000</v>
      </c>
      <c r="I208" s="15">
        <v>410000</v>
      </c>
      <c r="J208" s="16">
        <v>409406.64</v>
      </c>
    </row>
    <row r="209" spans="1:12" ht="45" x14ac:dyDescent="0.25">
      <c r="A209" s="59" t="s">
        <v>81</v>
      </c>
      <c r="B209" s="74" t="s">
        <v>6</v>
      </c>
      <c r="C209" s="74"/>
      <c r="D209" s="59" t="s">
        <v>204</v>
      </c>
      <c r="E209" s="59" t="s">
        <v>205</v>
      </c>
      <c r="F209" s="59" t="s">
        <v>130</v>
      </c>
      <c r="G209" s="59" t="s">
        <v>131</v>
      </c>
      <c r="H209" s="15">
        <v>332000</v>
      </c>
      <c r="I209" s="15">
        <v>332000</v>
      </c>
      <c r="J209" s="16">
        <v>272000</v>
      </c>
      <c r="K209" s="68"/>
      <c r="L209" s="68"/>
    </row>
    <row r="210" spans="1:12" ht="30" x14ac:dyDescent="0.25">
      <c r="A210" s="59" t="s">
        <v>81</v>
      </c>
      <c r="B210" s="74" t="s">
        <v>6</v>
      </c>
      <c r="C210" s="74"/>
      <c r="D210" s="59" t="s">
        <v>214</v>
      </c>
      <c r="E210" s="59" t="s">
        <v>215</v>
      </c>
      <c r="F210" s="59" t="s">
        <v>84</v>
      </c>
      <c r="G210" s="59" t="s">
        <v>85</v>
      </c>
      <c r="H210" s="15">
        <v>19048000</v>
      </c>
      <c r="I210" s="15">
        <v>17233000</v>
      </c>
      <c r="J210" s="16">
        <v>17207484</v>
      </c>
    </row>
    <row r="211" spans="1:12" ht="30" x14ac:dyDescent="0.25">
      <c r="A211" s="59" t="s">
        <v>81</v>
      </c>
      <c r="B211" s="74" t="s">
        <v>6</v>
      </c>
      <c r="C211" s="74"/>
      <c r="D211" s="59" t="s">
        <v>214</v>
      </c>
      <c r="E211" s="59" t="s">
        <v>215</v>
      </c>
      <c r="F211" s="59" t="s">
        <v>206</v>
      </c>
      <c r="G211" s="59" t="s">
        <v>207</v>
      </c>
      <c r="H211" s="15">
        <v>4400000</v>
      </c>
      <c r="I211" s="15">
        <v>3935000</v>
      </c>
      <c r="J211" s="16">
        <v>3475824</v>
      </c>
    </row>
    <row r="212" spans="1:12" ht="30" x14ac:dyDescent="0.25">
      <c r="A212" s="59" t="s">
        <v>81</v>
      </c>
      <c r="B212" s="74" t="s">
        <v>6</v>
      </c>
      <c r="C212" s="74"/>
      <c r="D212" s="59" t="s">
        <v>214</v>
      </c>
      <c r="E212" s="59" t="s">
        <v>215</v>
      </c>
      <c r="F212" s="59" t="s">
        <v>208</v>
      </c>
      <c r="G212" s="59" t="s">
        <v>209</v>
      </c>
      <c r="H212" s="15">
        <v>665000</v>
      </c>
      <c r="I212" s="15">
        <v>525000</v>
      </c>
      <c r="J212" s="16">
        <v>494164</v>
      </c>
    </row>
    <row r="213" spans="1:12" ht="30" x14ac:dyDescent="0.25">
      <c r="A213" s="59" t="s">
        <v>81</v>
      </c>
      <c r="B213" s="74" t="s">
        <v>6</v>
      </c>
      <c r="C213" s="74"/>
      <c r="D213" s="59" t="s">
        <v>214</v>
      </c>
      <c r="E213" s="59" t="s">
        <v>215</v>
      </c>
      <c r="F213" s="59" t="s">
        <v>88</v>
      </c>
      <c r="G213" s="59" t="s">
        <v>89</v>
      </c>
      <c r="H213" s="15">
        <v>3000</v>
      </c>
      <c r="I213" s="15">
        <v>3000</v>
      </c>
      <c r="J213" s="16">
        <v>0</v>
      </c>
    </row>
    <row r="214" spans="1:12" ht="30" x14ac:dyDescent="0.25">
      <c r="A214" s="59" t="s">
        <v>81</v>
      </c>
      <c r="B214" s="74" t="s">
        <v>6</v>
      </c>
      <c r="C214" s="74"/>
      <c r="D214" s="59" t="s">
        <v>214</v>
      </c>
      <c r="E214" s="59" t="s">
        <v>215</v>
      </c>
      <c r="F214" s="59">
        <v>100117</v>
      </c>
      <c r="G214" s="59" t="s">
        <v>241</v>
      </c>
      <c r="H214" s="15">
        <v>1814000</v>
      </c>
      <c r="I214" s="15">
        <v>1623000</v>
      </c>
      <c r="J214" s="16">
        <v>1483125</v>
      </c>
    </row>
    <row r="215" spans="1:12" ht="30" x14ac:dyDescent="0.25">
      <c r="A215" s="59" t="s">
        <v>81</v>
      </c>
      <c r="B215" s="74" t="s">
        <v>6</v>
      </c>
      <c r="C215" s="74"/>
      <c r="D215" s="59" t="s">
        <v>214</v>
      </c>
      <c r="E215" s="59" t="s">
        <v>215</v>
      </c>
      <c r="F215" s="59">
        <v>100130</v>
      </c>
      <c r="G215" s="59" t="s">
        <v>91</v>
      </c>
      <c r="H215" s="15">
        <v>0</v>
      </c>
      <c r="I215" s="15">
        <v>0</v>
      </c>
      <c r="J215" s="16">
        <v>0</v>
      </c>
    </row>
    <row r="216" spans="1:12" ht="30" x14ac:dyDescent="0.25">
      <c r="A216" s="59" t="s">
        <v>81</v>
      </c>
      <c r="B216" s="74" t="s">
        <v>6</v>
      </c>
      <c r="C216" s="74"/>
      <c r="D216" s="59" t="s">
        <v>214</v>
      </c>
      <c r="E216" s="59" t="s">
        <v>215</v>
      </c>
      <c r="F216" s="59">
        <v>100206</v>
      </c>
      <c r="G216" s="59" t="s">
        <v>296</v>
      </c>
      <c r="H216" s="15">
        <v>1170000</v>
      </c>
      <c r="I216" s="15">
        <v>1170000</v>
      </c>
      <c r="J216" s="16">
        <v>0</v>
      </c>
    </row>
    <row r="217" spans="1:12" ht="30" x14ac:dyDescent="0.25">
      <c r="A217" s="59" t="s">
        <v>81</v>
      </c>
      <c r="B217" s="74" t="s">
        <v>6</v>
      </c>
      <c r="C217" s="74"/>
      <c r="D217" s="59" t="s">
        <v>214</v>
      </c>
      <c r="E217" s="59" t="s">
        <v>215</v>
      </c>
      <c r="F217" s="59" t="s">
        <v>96</v>
      </c>
      <c r="G217" s="59" t="s">
        <v>97</v>
      </c>
      <c r="H217" s="15">
        <v>637000</v>
      </c>
      <c r="I217" s="15">
        <v>565000</v>
      </c>
      <c r="J217" s="16">
        <v>505237</v>
      </c>
    </row>
    <row r="218" spans="1:12" ht="30" x14ac:dyDescent="0.25">
      <c r="A218" s="59" t="s">
        <v>81</v>
      </c>
      <c r="B218" s="74" t="s">
        <v>6</v>
      </c>
      <c r="C218" s="74"/>
      <c r="D218" s="59" t="s">
        <v>214</v>
      </c>
      <c r="E218" s="59" t="s">
        <v>215</v>
      </c>
      <c r="F218" s="59" t="s">
        <v>98</v>
      </c>
      <c r="G218" s="59" t="s">
        <v>99</v>
      </c>
      <c r="H218" s="15">
        <v>32000</v>
      </c>
      <c r="I218" s="15">
        <v>23000</v>
      </c>
      <c r="J218" s="16">
        <v>11245.09</v>
      </c>
    </row>
    <row r="219" spans="1:12" ht="30" x14ac:dyDescent="0.25">
      <c r="A219" s="59" t="s">
        <v>81</v>
      </c>
      <c r="B219" s="74" t="s">
        <v>6</v>
      </c>
      <c r="C219" s="74"/>
      <c r="D219" s="59" t="s">
        <v>214</v>
      </c>
      <c r="E219" s="59" t="s">
        <v>215</v>
      </c>
      <c r="F219" s="59" t="s">
        <v>182</v>
      </c>
      <c r="G219" s="59" t="s">
        <v>183</v>
      </c>
      <c r="H219" s="15">
        <v>89000</v>
      </c>
      <c r="I219" s="15">
        <v>62000</v>
      </c>
      <c r="J219" s="16">
        <v>33167.06</v>
      </c>
    </row>
    <row r="220" spans="1:12" ht="30" x14ac:dyDescent="0.25">
      <c r="A220" s="59" t="s">
        <v>81</v>
      </c>
      <c r="B220" s="74" t="s">
        <v>6</v>
      </c>
      <c r="C220" s="74"/>
      <c r="D220" s="59" t="s">
        <v>214</v>
      </c>
      <c r="E220" s="59" t="s">
        <v>215</v>
      </c>
      <c r="F220" s="59" t="s">
        <v>100</v>
      </c>
      <c r="G220" s="59" t="s">
        <v>101</v>
      </c>
      <c r="H220" s="15">
        <v>414000</v>
      </c>
      <c r="I220" s="15">
        <v>367000</v>
      </c>
      <c r="J220" s="16">
        <v>342052.1</v>
      </c>
    </row>
    <row r="221" spans="1:12" ht="30" x14ac:dyDescent="0.25">
      <c r="A221" s="59" t="s">
        <v>81</v>
      </c>
      <c r="B221" s="74" t="s">
        <v>6</v>
      </c>
      <c r="C221" s="74"/>
      <c r="D221" s="59" t="s">
        <v>214</v>
      </c>
      <c r="E221" s="59" t="s">
        <v>215</v>
      </c>
      <c r="F221" s="59" t="s">
        <v>102</v>
      </c>
      <c r="G221" s="59" t="s">
        <v>103</v>
      </c>
      <c r="H221" s="15">
        <v>153000</v>
      </c>
      <c r="I221" s="15">
        <v>119000</v>
      </c>
      <c r="J221" s="16">
        <v>96333.28</v>
      </c>
    </row>
    <row r="222" spans="1:12" ht="30" x14ac:dyDescent="0.25">
      <c r="A222" s="59" t="s">
        <v>81</v>
      </c>
      <c r="B222" s="74" t="s">
        <v>6</v>
      </c>
      <c r="C222" s="74"/>
      <c r="D222" s="59" t="s">
        <v>214</v>
      </c>
      <c r="E222" s="59" t="s">
        <v>215</v>
      </c>
      <c r="F222" s="59">
        <v>200105</v>
      </c>
      <c r="G222" s="59" t="s">
        <v>245</v>
      </c>
      <c r="H222" s="15">
        <v>100000</v>
      </c>
      <c r="I222" s="15">
        <v>50000</v>
      </c>
      <c r="J222" s="16">
        <v>24147.9</v>
      </c>
    </row>
    <row r="223" spans="1:12" ht="30" x14ac:dyDescent="0.25">
      <c r="A223" s="59" t="s">
        <v>81</v>
      </c>
      <c r="B223" s="74" t="s">
        <v>6</v>
      </c>
      <c r="C223" s="74"/>
      <c r="D223" s="59" t="s">
        <v>214</v>
      </c>
      <c r="E223" s="59" t="s">
        <v>215</v>
      </c>
      <c r="F223" s="59">
        <v>200106</v>
      </c>
      <c r="G223" s="59" t="s">
        <v>105</v>
      </c>
      <c r="H223" s="15">
        <v>0</v>
      </c>
      <c r="I223" s="15">
        <v>0</v>
      </c>
      <c r="J223" s="16">
        <v>0</v>
      </c>
    </row>
    <row r="224" spans="1:12" ht="30" x14ac:dyDescent="0.25">
      <c r="A224" s="59" t="s">
        <v>81</v>
      </c>
      <c r="B224" s="74" t="s">
        <v>6</v>
      </c>
      <c r="C224" s="74"/>
      <c r="D224" s="59" t="s">
        <v>214</v>
      </c>
      <c r="E224" s="59" t="s">
        <v>215</v>
      </c>
      <c r="F224" s="59" t="s">
        <v>106</v>
      </c>
      <c r="G224" s="59" t="s">
        <v>107</v>
      </c>
      <c r="H224" s="15">
        <v>21000</v>
      </c>
      <c r="I224" s="15">
        <v>15000</v>
      </c>
      <c r="J224" s="16">
        <v>44</v>
      </c>
    </row>
    <row r="225" spans="1:10" ht="30" x14ac:dyDescent="0.25">
      <c r="A225" s="59" t="s">
        <v>81</v>
      </c>
      <c r="B225" s="74" t="s">
        <v>6</v>
      </c>
      <c r="C225" s="74"/>
      <c r="D225" s="59" t="s">
        <v>214</v>
      </c>
      <c r="E225" s="59" t="s">
        <v>215</v>
      </c>
      <c r="F225" s="59" t="s">
        <v>108</v>
      </c>
      <c r="G225" s="59" t="s">
        <v>109</v>
      </c>
      <c r="H225" s="15">
        <v>100000</v>
      </c>
      <c r="I225" s="15">
        <v>72000</v>
      </c>
      <c r="J225" s="16">
        <v>68868.33</v>
      </c>
    </row>
    <row r="226" spans="1:10" ht="45" x14ac:dyDescent="0.25">
      <c r="A226" s="59" t="s">
        <v>81</v>
      </c>
      <c r="B226" s="74" t="s">
        <v>6</v>
      </c>
      <c r="C226" s="74"/>
      <c r="D226" s="59" t="s">
        <v>214</v>
      </c>
      <c r="E226" s="59" t="s">
        <v>215</v>
      </c>
      <c r="F226" s="59" t="s">
        <v>112</v>
      </c>
      <c r="G226" s="59" t="s">
        <v>113</v>
      </c>
      <c r="H226" s="15">
        <v>437000</v>
      </c>
      <c r="I226" s="15">
        <v>288000</v>
      </c>
      <c r="J226" s="16">
        <v>207283.12</v>
      </c>
    </row>
    <row r="227" spans="1:10" ht="30" x14ac:dyDescent="0.25">
      <c r="A227" s="59" t="s">
        <v>81</v>
      </c>
      <c r="B227" s="74" t="s">
        <v>6</v>
      </c>
      <c r="C227" s="74"/>
      <c r="D227" s="59" t="s">
        <v>214</v>
      </c>
      <c r="E227" s="59" t="s">
        <v>215</v>
      </c>
      <c r="F227" s="59" t="s">
        <v>170</v>
      </c>
      <c r="G227" s="59" t="s">
        <v>171</v>
      </c>
      <c r="H227" s="15">
        <v>131000</v>
      </c>
      <c r="I227" s="15">
        <v>116000</v>
      </c>
      <c r="J227" s="16">
        <v>20916.14</v>
      </c>
    </row>
    <row r="228" spans="1:10" ht="30" x14ac:dyDescent="0.25">
      <c r="A228" s="59" t="s">
        <v>81</v>
      </c>
      <c r="B228" s="74" t="s">
        <v>6</v>
      </c>
      <c r="C228" s="74"/>
      <c r="D228" s="59" t="s">
        <v>214</v>
      </c>
      <c r="E228" s="59" t="s">
        <v>215</v>
      </c>
      <c r="F228" s="59" t="s">
        <v>172</v>
      </c>
      <c r="G228" s="59" t="s">
        <v>173</v>
      </c>
      <c r="H228" s="15">
        <v>782000</v>
      </c>
      <c r="I228" s="15">
        <v>592000</v>
      </c>
      <c r="J228" s="16">
        <v>533194.98</v>
      </c>
    </row>
    <row r="229" spans="1:10" ht="30" x14ac:dyDescent="0.25">
      <c r="A229" s="59" t="s">
        <v>81</v>
      </c>
      <c r="B229" s="74" t="s">
        <v>6</v>
      </c>
      <c r="C229" s="74"/>
      <c r="D229" s="59" t="s">
        <v>214</v>
      </c>
      <c r="E229" s="59" t="s">
        <v>215</v>
      </c>
      <c r="F229" s="59" t="s">
        <v>210</v>
      </c>
      <c r="G229" s="59" t="s">
        <v>211</v>
      </c>
      <c r="H229" s="15">
        <v>49000</v>
      </c>
      <c r="I229" s="15">
        <v>40000</v>
      </c>
      <c r="J229" s="16">
        <v>27435.48</v>
      </c>
    </row>
    <row r="230" spans="1:10" ht="30" x14ac:dyDescent="0.25">
      <c r="A230" s="59" t="s">
        <v>81</v>
      </c>
      <c r="B230" s="74" t="s">
        <v>6</v>
      </c>
      <c r="C230" s="74"/>
      <c r="D230" s="59" t="s">
        <v>214</v>
      </c>
      <c r="E230" s="59" t="s">
        <v>215</v>
      </c>
      <c r="F230" s="59" t="s">
        <v>212</v>
      </c>
      <c r="G230" s="59" t="s">
        <v>213</v>
      </c>
      <c r="H230" s="15">
        <v>11000</v>
      </c>
      <c r="I230" s="15">
        <v>9000</v>
      </c>
      <c r="J230" s="16">
        <v>2570.02</v>
      </c>
    </row>
    <row r="231" spans="1:10" ht="30" x14ac:dyDescent="0.25">
      <c r="A231" s="59" t="s">
        <v>81</v>
      </c>
      <c r="B231" s="74" t="s">
        <v>6</v>
      </c>
      <c r="C231" s="74"/>
      <c r="D231" s="59" t="s">
        <v>214</v>
      </c>
      <c r="E231" s="59" t="s">
        <v>215</v>
      </c>
      <c r="F231" s="59">
        <v>200501</v>
      </c>
      <c r="G231" s="59" t="s">
        <v>303</v>
      </c>
      <c r="H231" s="15">
        <v>0</v>
      </c>
      <c r="I231" s="15">
        <v>0</v>
      </c>
      <c r="J231" s="16">
        <v>0</v>
      </c>
    </row>
    <row r="232" spans="1:10" ht="30" x14ac:dyDescent="0.25">
      <c r="A232" s="59" t="s">
        <v>81</v>
      </c>
      <c r="B232" s="74" t="s">
        <v>6</v>
      </c>
      <c r="C232" s="74"/>
      <c r="D232" s="59" t="s">
        <v>214</v>
      </c>
      <c r="E232" s="59" t="s">
        <v>215</v>
      </c>
      <c r="F232" s="59">
        <v>200503</v>
      </c>
      <c r="G232" s="59" t="s">
        <v>253</v>
      </c>
      <c r="H232" s="15">
        <v>0</v>
      </c>
      <c r="I232" s="15">
        <v>0</v>
      </c>
      <c r="J232" s="16">
        <v>0</v>
      </c>
    </row>
    <row r="233" spans="1:10" ht="30" x14ac:dyDescent="0.25">
      <c r="A233" s="59" t="s">
        <v>81</v>
      </c>
      <c r="B233" s="74" t="s">
        <v>6</v>
      </c>
      <c r="C233" s="74"/>
      <c r="D233" s="59" t="s">
        <v>214</v>
      </c>
      <c r="E233" s="59" t="s">
        <v>215</v>
      </c>
      <c r="F233" s="59">
        <v>200530</v>
      </c>
      <c r="G233" s="59" t="s">
        <v>115</v>
      </c>
      <c r="H233" s="15">
        <v>86000</v>
      </c>
      <c r="I233" s="15">
        <v>75000</v>
      </c>
      <c r="J233" s="16">
        <v>14153.59</v>
      </c>
    </row>
    <row r="234" spans="1:10" ht="30" x14ac:dyDescent="0.25">
      <c r="A234" s="59" t="s">
        <v>81</v>
      </c>
      <c r="B234" s="74" t="s">
        <v>6</v>
      </c>
      <c r="C234" s="74"/>
      <c r="D234" s="59" t="s">
        <v>214</v>
      </c>
      <c r="E234" s="59" t="s">
        <v>215</v>
      </c>
      <c r="F234" s="59">
        <v>200601</v>
      </c>
      <c r="G234" s="59" t="s">
        <v>117</v>
      </c>
      <c r="H234" s="15">
        <v>2000</v>
      </c>
      <c r="I234" s="15">
        <v>2000</v>
      </c>
      <c r="J234" s="16">
        <v>0</v>
      </c>
    </row>
    <row r="235" spans="1:10" ht="30" x14ac:dyDescent="0.25">
      <c r="A235" s="59" t="s">
        <v>81</v>
      </c>
      <c r="B235" s="74" t="s">
        <v>6</v>
      </c>
      <c r="C235" s="74"/>
      <c r="D235" s="59" t="s">
        <v>214</v>
      </c>
      <c r="E235" s="59" t="s">
        <v>215</v>
      </c>
      <c r="F235" s="59">
        <v>200602</v>
      </c>
      <c r="G235" s="59" t="s">
        <v>267</v>
      </c>
      <c r="H235" s="15">
        <v>0</v>
      </c>
      <c r="I235" s="15">
        <v>0</v>
      </c>
      <c r="J235" s="16">
        <v>0</v>
      </c>
    </row>
    <row r="236" spans="1:10" ht="30" x14ac:dyDescent="0.25">
      <c r="A236" s="59" t="s">
        <v>81</v>
      </c>
      <c r="B236" s="74" t="s">
        <v>6</v>
      </c>
      <c r="C236" s="74"/>
      <c r="D236" s="59" t="s">
        <v>214</v>
      </c>
      <c r="E236" s="59" t="s">
        <v>215</v>
      </c>
      <c r="F236" s="59">
        <v>201100</v>
      </c>
      <c r="G236" s="59" t="s">
        <v>185</v>
      </c>
      <c r="H236" s="15">
        <v>0</v>
      </c>
      <c r="I236" s="15">
        <v>0</v>
      </c>
      <c r="J236" s="16">
        <v>0</v>
      </c>
    </row>
    <row r="237" spans="1:10" ht="30" x14ac:dyDescent="0.25">
      <c r="A237" s="59" t="s">
        <v>81</v>
      </c>
      <c r="B237" s="74" t="s">
        <v>6</v>
      </c>
      <c r="C237" s="74"/>
      <c r="D237" s="59" t="s">
        <v>214</v>
      </c>
      <c r="E237" s="59" t="s">
        <v>215</v>
      </c>
      <c r="F237" s="59" t="s">
        <v>216</v>
      </c>
      <c r="G237" s="59" t="s">
        <v>217</v>
      </c>
      <c r="H237" s="15">
        <v>49000</v>
      </c>
      <c r="I237" s="15">
        <v>31000</v>
      </c>
      <c r="J237" s="16">
        <v>2400</v>
      </c>
    </row>
    <row r="238" spans="1:10" ht="30" x14ac:dyDescent="0.25">
      <c r="A238" s="59" t="s">
        <v>81</v>
      </c>
      <c r="B238" s="74" t="s">
        <v>6</v>
      </c>
      <c r="C238" s="74"/>
      <c r="D238" s="59" t="s">
        <v>214</v>
      </c>
      <c r="E238" s="59" t="s">
        <v>215</v>
      </c>
      <c r="F238" s="59">
        <v>201400</v>
      </c>
      <c r="G238" s="59" t="s">
        <v>187</v>
      </c>
      <c r="H238" s="15">
        <v>4000</v>
      </c>
      <c r="I238" s="15">
        <v>4000</v>
      </c>
      <c r="J238" s="16">
        <v>0</v>
      </c>
    </row>
    <row r="239" spans="1:10" ht="30" x14ac:dyDescent="0.25">
      <c r="A239" s="59" t="s">
        <v>81</v>
      </c>
      <c r="B239" s="74" t="s">
        <v>6</v>
      </c>
      <c r="C239" s="74"/>
      <c r="D239" s="59" t="s">
        <v>214</v>
      </c>
      <c r="E239" s="59" t="s">
        <v>215</v>
      </c>
      <c r="F239" s="59" t="s">
        <v>126</v>
      </c>
      <c r="G239" s="59" t="s">
        <v>127</v>
      </c>
      <c r="H239" s="15">
        <v>687000</v>
      </c>
      <c r="I239" s="15">
        <v>607000</v>
      </c>
      <c r="J239" s="16">
        <v>446276.88</v>
      </c>
    </row>
    <row r="240" spans="1:10" ht="45" x14ac:dyDescent="0.25">
      <c r="A240" s="59" t="s">
        <v>81</v>
      </c>
      <c r="B240" s="74" t="s">
        <v>6</v>
      </c>
      <c r="C240" s="74"/>
      <c r="D240" s="59" t="s">
        <v>214</v>
      </c>
      <c r="E240" s="59" t="s">
        <v>215</v>
      </c>
      <c r="F240" s="59" t="s">
        <v>130</v>
      </c>
      <c r="G240" s="59" t="s">
        <v>131</v>
      </c>
      <c r="H240" s="15">
        <v>385000</v>
      </c>
      <c r="I240" s="15">
        <v>385000</v>
      </c>
      <c r="J240" s="16">
        <v>310722</v>
      </c>
    </row>
    <row r="241" spans="1:12" ht="75" x14ac:dyDescent="0.25">
      <c r="A241" s="59" t="s">
        <v>81</v>
      </c>
      <c r="B241" s="74" t="s">
        <v>6</v>
      </c>
      <c r="C241" s="74"/>
      <c r="D241" s="59" t="s">
        <v>214</v>
      </c>
      <c r="E241" s="59" t="s">
        <v>215</v>
      </c>
      <c r="F241" s="59" t="s">
        <v>132</v>
      </c>
      <c r="G241" s="59" t="s">
        <v>133</v>
      </c>
      <c r="H241" s="15">
        <v>-708000</v>
      </c>
      <c r="I241" s="15">
        <v>-708000</v>
      </c>
      <c r="J241" s="16">
        <v>-709054.09</v>
      </c>
      <c r="K241" s="68"/>
      <c r="L241" s="68"/>
    </row>
    <row r="242" spans="1:12" ht="45" x14ac:dyDescent="0.25">
      <c r="A242" s="59" t="s">
        <v>81</v>
      </c>
      <c r="B242" s="74" t="s">
        <v>6</v>
      </c>
      <c r="C242" s="74"/>
      <c r="D242" s="59" t="s">
        <v>218</v>
      </c>
      <c r="E242" s="59" t="s">
        <v>219</v>
      </c>
      <c r="F242" s="59" t="s">
        <v>84</v>
      </c>
      <c r="G242" s="59" t="s">
        <v>85</v>
      </c>
      <c r="H242" s="15">
        <v>5800000</v>
      </c>
      <c r="I242" s="15">
        <v>5600000</v>
      </c>
      <c r="J242" s="16">
        <v>5535894</v>
      </c>
    </row>
    <row r="243" spans="1:12" ht="45" x14ac:dyDescent="0.25">
      <c r="A243" s="59" t="s">
        <v>81</v>
      </c>
      <c r="B243" s="74" t="s">
        <v>6</v>
      </c>
      <c r="C243" s="74"/>
      <c r="D243" s="59" t="s">
        <v>218</v>
      </c>
      <c r="E243" s="59" t="s">
        <v>219</v>
      </c>
      <c r="F243" s="59" t="s">
        <v>206</v>
      </c>
      <c r="G243" s="59" t="s">
        <v>207</v>
      </c>
      <c r="H243" s="15">
        <v>858000</v>
      </c>
      <c r="I243" s="15">
        <v>504000</v>
      </c>
      <c r="J243" s="16">
        <v>480203</v>
      </c>
    </row>
    <row r="244" spans="1:12" ht="45" x14ac:dyDescent="0.25">
      <c r="A244" s="59" t="s">
        <v>81</v>
      </c>
      <c r="B244" s="74" t="s">
        <v>6</v>
      </c>
      <c r="C244" s="74"/>
      <c r="D244" s="59" t="s">
        <v>218</v>
      </c>
      <c r="E244" s="59" t="s">
        <v>219</v>
      </c>
      <c r="F244" s="59" t="s">
        <v>86</v>
      </c>
      <c r="G244" s="59" t="s">
        <v>87</v>
      </c>
      <c r="H244" s="15">
        <v>367000</v>
      </c>
      <c r="I244" s="15">
        <v>191000</v>
      </c>
      <c r="J244" s="16">
        <v>179825</v>
      </c>
    </row>
    <row r="245" spans="1:12" ht="45" x14ac:dyDescent="0.25">
      <c r="A245" s="59" t="s">
        <v>81</v>
      </c>
      <c r="B245" s="74" t="s">
        <v>6</v>
      </c>
      <c r="C245" s="74"/>
      <c r="D245" s="59" t="s">
        <v>218</v>
      </c>
      <c r="E245" s="59" t="s">
        <v>219</v>
      </c>
      <c r="F245" s="59" t="s">
        <v>88</v>
      </c>
      <c r="G245" s="59" t="s">
        <v>89</v>
      </c>
      <c r="H245" s="15">
        <v>39000</v>
      </c>
      <c r="I245" s="15">
        <v>19000</v>
      </c>
      <c r="J245" s="16">
        <v>2760</v>
      </c>
    </row>
    <row r="246" spans="1:12" ht="45" x14ac:dyDescent="0.25">
      <c r="A246" s="59" t="s">
        <v>81</v>
      </c>
      <c r="B246" s="74" t="s">
        <v>6</v>
      </c>
      <c r="C246" s="74"/>
      <c r="D246" s="59" t="s">
        <v>218</v>
      </c>
      <c r="E246" s="59" t="s">
        <v>219</v>
      </c>
      <c r="F246" s="59">
        <v>100117</v>
      </c>
      <c r="G246" s="59" t="s">
        <v>241</v>
      </c>
      <c r="H246" s="15">
        <v>460000</v>
      </c>
      <c r="I246" s="15">
        <v>240000</v>
      </c>
      <c r="J246" s="16">
        <v>226438</v>
      </c>
    </row>
    <row r="247" spans="1:12" ht="45" x14ac:dyDescent="0.25">
      <c r="A247" s="59" t="s">
        <v>81</v>
      </c>
      <c r="B247" s="74" t="s">
        <v>6</v>
      </c>
      <c r="C247" s="74"/>
      <c r="D247" s="59" t="s">
        <v>218</v>
      </c>
      <c r="E247" s="59" t="s">
        <v>219</v>
      </c>
      <c r="F247" s="59">
        <v>100130</v>
      </c>
      <c r="G247" s="59" t="s">
        <v>91</v>
      </c>
      <c r="H247" s="15">
        <v>0</v>
      </c>
      <c r="I247" s="15">
        <v>0</v>
      </c>
      <c r="J247" s="16">
        <v>0</v>
      </c>
    </row>
    <row r="248" spans="1:12" ht="45" x14ac:dyDescent="0.25">
      <c r="A248" s="59" t="s">
        <v>81</v>
      </c>
      <c r="B248" s="74" t="s">
        <v>6</v>
      </c>
      <c r="C248" s="74"/>
      <c r="D248" s="59" t="s">
        <v>218</v>
      </c>
      <c r="E248" s="59" t="s">
        <v>219</v>
      </c>
      <c r="F248" s="59">
        <v>100206</v>
      </c>
      <c r="G248" s="59" t="s">
        <v>296</v>
      </c>
      <c r="H248" s="15">
        <v>203000</v>
      </c>
      <c r="I248" s="15">
        <v>203000</v>
      </c>
      <c r="J248" s="16">
        <v>0</v>
      </c>
    </row>
    <row r="249" spans="1:12" ht="45" x14ac:dyDescent="0.25">
      <c r="A249" s="59" t="s">
        <v>81</v>
      </c>
      <c r="B249" s="74" t="s">
        <v>6</v>
      </c>
      <c r="C249" s="74"/>
      <c r="D249" s="59" t="s">
        <v>218</v>
      </c>
      <c r="E249" s="59" t="s">
        <v>219</v>
      </c>
      <c r="F249" s="59" t="s">
        <v>96</v>
      </c>
      <c r="G249" s="59" t="s">
        <v>97</v>
      </c>
      <c r="H249" s="15">
        <v>271000</v>
      </c>
      <c r="I249" s="15">
        <v>148000</v>
      </c>
      <c r="J249" s="16">
        <v>142105</v>
      </c>
    </row>
    <row r="250" spans="1:12" ht="45" x14ac:dyDescent="0.25">
      <c r="A250" s="59" t="s">
        <v>81</v>
      </c>
      <c r="B250" s="74" t="s">
        <v>6</v>
      </c>
      <c r="C250" s="74"/>
      <c r="D250" s="59" t="s">
        <v>218</v>
      </c>
      <c r="E250" s="59" t="s">
        <v>219</v>
      </c>
      <c r="F250" s="59">
        <v>200101</v>
      </c>
      <c r="G250" s="59" t="s">
        <v>99</v>
      </c>
      <c r="H250" s="15">
        <v>81000</v>
      </c>
      <c r="I250" s="15">
        <v>71000</v>
      </c>
      <c r="J250" s="16">
        <v>42427.4</v>
      </c>
    </row>
    <row r="251" spans="1:12" ht="45" x14ac:dyDescent="0.25">
      <c r="A251" s="59" t="s">
        <v>81</v>
      </c>
      <c r="B251" s="74" t="s">
        <v>6</v>
      </c>
      <c r="C251" s="74"/>
      <c r="D251" s="59" t="s">
        <v>218</v>
      </c>
      <c r="E251" s="59" t="s">
        <v>219</v>
      </c>
      <c r="F251" s="59" t="s">
        <v>182</v>
      </c>
      <c r="G251" s="59" t="s">
        <v>183</v>
      </c>
      <c r="H251" s="15">
        <v>43000</v>
      </c>
      <c r="I251" s="15">
        <v>30000</v>
      </c>
      <c r="J251" s="16">
        <v>16961.71</v>
      </c>
    </row>
    <row r="252" spans="1:12" ht="45" x14ac:dyDescent="0.25">
      <c r="A252" s="59" t="s">
        <v>81</v>
      </c>
      <c r="B252" s="74" t="s">
        <v>6</v>
      </c>
      <c r="C252" s="74"/>
      <c r="D252" s="59" t="s">
        <v>218</v>
      </c>
      <c r="E252" s="59" t="s">
        <v>219</v>
      </c>
      <c r="F252" s="59" t="s">
        <v>100</v>
      </c>
      <c r="G252" s="59" t="s">
        <v>101</v>
      </c>
      <c r="H252" s="15">
        <v>40000</v>
      </c>
      <c r="I252" s="15">
        <v>28000</v>
      </c>
      <c r="J252" s="16">
        <v>16718.43</v>
      </c>
    </row>
    <row r="253" spans="1:12" ht="45" x14ac:dyDescent="0.25">
      <c r="A253" s="59" t="s">
        <v>81</v>
      </c>
      <c r="B253" s="74" t="s">
        <v>6</v>
      </c>
      <c r="C253" s="74"/>
      <c r="D253" s="59" t="s">
        <v>218</v>
      </c>
      <c r="E253" s="59" t="s">
        <v>219</v>
      </c>
      <c r="F253" s="59" t="s">
        <v>102</v>
      </c>
      <c r="G253" s="59" t="s">
        <v>103</v>
      </c>
      <c r="H253" s="15">
        <v>35000</v>
      </c>
      <c r="I253" s="15">
        <v>20000</v>
      </c>
      <c r="J253" s="16">
        <v>17218.04</v>
      </c>
    </row>
    <row r="254" spans="1:12" ht="45" x14ac:dyDescent="0.25">
      <c r="A254" s="59" t="s">
        <v>81</v>
      </c>
      <c r="B254" s="74" t="s">
        <v>6</v>
      </c>
      <c r="C254" s="74"/>
      <c r="D254" s="59" t="s">
        <v>218</v>
      </c>
      <c r="E254" s="59" t="s">
        <v>219</v>
      </c>
      <c r="F254" s="59">
        <v>200105</v>
      </c>
      <c r="G254" s="59" t="s">
        <v>245</v>
      </c>
      <c r="H254" s="15">
        <v>4000</v>
      </c>
      <c r="I254" s="15">
        <v>4000</v>
      </c>
      <c r="J254" s="16">
        <v>992.06</v>
      </c>
    </row>
    <row r="255" spans="1:12" ht="45" x14ac:dyDescent="0.25">
      <c r="A255" s="59" t="s">
        <v>81</v>
      </c>
      <c r="B255" s="74" t="s">
        <v>6</v>
      </c>
      <c r="C255" s="74"/>
      <c r="D255" s="59" t="s">
        <v>218</v>
      </c>
      <c r="E255" s="59" t="s">
        <v>219</v>
      </c>
      <c r="F255" s="59" t="s">
        <v>106</v>
      </c>
      <c r="G255" s="59" t="s">
        <v>107</v>
      </c>
      <c r="H255" s="15">
        <v>11000</v>
      </c>
      <c r="I255" s="15">
        <v>7000</v>
      </c>
      <c r="J255" s="16">
        <v>70.400000000000006</v>
      </c>
    </row>
    <row r="256" spans="1:12" ht="45" x14ac:dyDescent="0.25">
      <c r="A256" s="59" t="s">
        <v>81</v>
      </c>
      <c r="B256" s="74" t="s">
        <v>6</v>
      </c>
      <c r="C256" s="74"/>
      <c r="D256" s="59" t="s">
        <v>218</v>
      </c>
      <c r="E256" s="59" t="s">
        <v>219</v>
      </c>
      <c r="F256" s="59" t="s">
        <v>108</v>
      </c>
      <c r="G256" s="59" t="s">
        <v>109</v>
      </c>
      <c r="H256" s="15">
        <v>160000</v>
      </c>
      <c r="I256" s="15">
        <v>100000</v>
      </c>
      <c r="J256" s="16">
        <v>94290.93</v>
      </c>
    </row>
    <row r="257" spans="1:12" ht="45" x14ac:dyDescent="0.25">
      <c r="A257" s="59" t="s">
        <v>81</v>
      </c>
      <c r="B257" s="74" t="s">
        <v>6</v>
      </c>
      <c r="C257" s="74"/>
      <c r="D257" s="59" t="s">
        <v>218</v>
      </c>
      <c r="E257" s="59" t="s">
        <v>219</v>
      </c>
      <c r="F257" s="59" t="s">
        <v>112</v>
      </c>
      <c r="G257" s="59" t="s">
        <v>113</v>
      </c>
      <c r="H257" s="15">
        <v>210000</v>
      </c>
      <c r="I257" s="15">
        <v>150000</v>
      </c>
      <c r="J257" s="16">
        <v>109320.2</v>
      </c>
    </row>
    <row r="258" spans="1:12" ht="45" x14ac:dyDescent="0.25">
      <c r="A258" s="59" t="s">
        <v>81</v>
      </c>
      <c r="B258" s="74" t="s">
        <v>6</v>
      </c>
      <c r="C258" s="74"/>
      <c r="D258" s="59" t="s">
        <v>218</v>
      </c>
      <c r="E258" s="59" t="s">
        <v>219</v>
      </c>
      <c r="F258" s="59" t="s">
        <v>170</v>
      </c>
      <c r="G258" s="59" t="s">
        <v>171</v>
      </c>
      <c r="H258" s="15">
        <v>60000</v>
      </c>
      <c r="I258" s="15">
        <v>40000</v>
      </c>
      <c r="J258" s="16">
        <v>19721.13</v>
      </c>
    </row>
    <row r="259" spans="1:12" ht="45" x14ac:dyDescent="0.25">
      <c r="A259" s="59" t="s">
        <v>81</v>
      </c>
      <c r="B259" s="74" t="s">
        <v>6</v>
      </c>
      <c r="C259" s="74"/>
      <c r="D259" s="59" t="s">
        <v>218</v>
      </c>
      <c r="E259" s="59" t="s">
        <v>219</v>
      </c>
      <c r="F259" s="59">
        <v>200401</v>
      </c>
      <c r="G259" s="59" t="s">
        <v>211</v>
      </c>
      <c r="H259" s="15">
        <v>0</v>
      </c>
      <c r="I259" s="15">
        <v>0</v>
      </c>
      <c r="J259" s="16">
        <v>0</v>
      </c>
    </row>
    <row r="260" spans="1:12" ht="45" x14ac:dyDescent="0.25">
      <c r="A260" s="59" t="s">
        <v>81</v>
      </c>
      <c r="B260" s="74" t="s">
        <v>6</v>
      </c>
      <c r="C260" s="74"/>
      <c r="D260" s="59" t="s">
        <v>218</v>
      </c>
      <c r="E260" s="59" t="s">
        <v>219</v>
      </c>
      <c r="F260" s="59">
        <v>200530</v>
      </c>
      <c r="G260" s="59" t="s">
        <v>115</v>
      </c>
      <c r="H260" s="15">
        <v>47000</v>
      </c>
      <c r="I260" s="15">
        <v>27000</v>
      </c>
      <c r="J260" s="16">
        <v>12719.22</v>
      </c>
    </row>
    <row r="261" spans="1:12" ht="45" x14ac:dyDescent="0.25">
      <c r="A261" s="59" t="s">
        <v>81</v>
      </c>
      <c r="B261" s="74" t="s">
        <v>6</v>
      </c>
      <c r="C261" s="74"/>
      <c r="D261" s="59" t="s">
        <v>218</v>
      </c>
      <c r="E261" s="59" t="s">
        <v>219</v>
      </c>
      <c r="F261" s="59" t="s">
        <v>116</v>
      </c>
      <c r="G261" s="59" t="s">
        <v>117</v>
      </c>
      <c r="H261" s="15">
        <v>17000</v>
      </c>
      <c r="I261" s="15">
        <v>12000</v>
      </c>
      <c r="J261" s="16">
        <v>2639.35</v>
      </c>
    </row>
    <row r="262" spans="1:12" ht="45" x14ac:dyDescent="0.25">
      <c r="A262" s="59" t="s">
        <v>81</v>
      </c>
      <c r="B262" s="74" t="s">
        <v>6</v>
      </c>
      <c r="C262" s="74"/>
      <c r="D262" s="59" t="s">
        <v>218</v>
      </c>
      <c r="E262" s="59" t="s">
        <v>219</v>
      </c>
      <c r="F262" s="59">
        <v>200602</v>
      </c>
      <c r="G262" s="59" t="s">
        <v>267</v>
      </c>
      <c r="H262" s="15">
        <v>0</v>
      </c>
      <c r="I262" s="15">
        <v>0</v>
      </c>
      <c r="J262" s="16">
        <v>0</v>
      </c>
    </row>
    <row r="263" spans="1:12" ht="45" x14ac:dyDescent="0.25">
      <c r="A263" s="59" t="s">
        <v>81</v>
      </c>
      <c r="B263" s="74" t="s">
        <v>6</v>
      </c>
      <c r="C263" s="74"/>
      <c r="D263" s="59" t="s">
        <v>218</v>
      </c>
      <c r="E263" s="59" t="s">
        <v>219</v>
      </c>
      <c r="F263" s="59" t="s">
        <v>184</v>
      </c>
      <c r="G263" s="59" t="s">
        <v>185</v>
      </c>
      <c r="H263" s="15">
        <v>5000</v>
      </c>
      <c r="I263" s="15">
        <v>5000</v>
      </c>
      <c r="J263" s="16">
        <v>0</v>
      </c>
    </row>
    <row r="264" spans="1:12" ht="45" x14ac:dyDescent="0.25">
      <c r="A264" s="59" t="s">
        <v>81</v>
      </c>
      <c r="B264" s="74" t="s">
        <v>6</v>
      </c>
      <c r="C264" s="74"/>
      <c r="D264" s="59" t="s">
        <v>218</v>
      </c>
      <c r="E264" s="59" t="s">
        <v>219</v>
      </c>
      <c r="F264" s="59">
        <v>201300</v>
      </c>
      <c r="G264" s="59" t="s">
        <v>217</v>
      </c>
      <c r="H264" s="15">
        <v>16000</v>
      </c>
      <c r="I264" s="15">
        <v>10000</v>
      </c>
      <c r="J264" s="16">
        <v>4100</v>
      </c>
    </row>
    <row r="265" spans="1:12" ht="45" x14ac:dyDescent="0.25">
      <c r="A265" s="59" t="s">
        <v>81</v>
      </c>
      <c r="B265" s="74" t="s">
        <v>6</v>
      </c>
      <c r="C265" s="74"/>
      <c r="D265" s="59" t="s">
        <v>218</v>
      </c>
      <c r="E265" s="59" t="s">
        <v>219</v>
      </c>
      <c r="F265" s="59">
        <v>201400</v>
      </c>
      <c r="G265" s="59" t="s">
        <v>187</v>
      </c>
      <c r="H265" s="15">
        <v>3000</v>
      </c>
      <c r="I265" s="15">
        <v>3000</v>
      </c>
      <c r="J265" s="16">
        <v>0</v>
      </c>
    </row>
    <row r="266" spans="1:12" ht="45" x14ac:dyDescent="0.25">
      <c r="A266" s="59" t="s">
        <v>81</v>
      </c>
      <c r="B266" s="74" t="s">
        <v>6</v>
      </c>
      <c r="C266" s="74"/>
      <c r="D266" s="59" t="s">
        <v>218</v>
      </c>
      <c r="E266" s="59" t="s">
        <v>219</v>
      </c>
      <c r="F266" s="59" t="s">
        <v>126</v>
      </c>
      <c r="G266" s="59" t="s">
        <v>127</v>
      </c>
      <c r="H266" s="15">
        <v>676000</v>
      </c>
      <c r="I266" s="15">
        <v>625000</v>
      </c>
      <c r="J266" s="16">
        <v>404859.28</v>
      </c>
    </row>
    <row r="267" spans="1:12" ht="45" x14ac:dyDescent="0.25">
      <c r="A267" s="59" t="s">
        <v>81</v>
      </c>
      <c r="B267" s="74" t="s">
        <v>6</v>
      </c>
      <c r="C267" s="74"/>
      <c r="D267" s="59" t="s">
        <v>218</v>
      </c>
      <c r="E267" s="59" t="s">
        <v>219</v>
      </c>
      <c r="F267" s="59" t="s">
        <v>174</v>
      </c>
      <c r="G267" s="59" t="s">
        <v>175</v>
      </c>
      <c r="H267" s="15">
        <v>758000</v>
      </c>
      <c r="I267" s="15">
        <v>410000</v>
      </c>
      <c r="J267" s="16">
        <v>181516.33</v>
      </c>
    </row>
    <row r="268" spans="1:12" ht="45" x14ac:dyDescent="0.25">
      <c r="A268" s="59" t="s">
        <v>81</v>
      </c>
      <c r="B268" s="74" t="s">
        <v>6</v>
      </c>
      <c r="C268" s="74"/>
      <c r="D268" s="59" t="s">
        <v>218</v>
      </c>
      <c r="E268" s="59" t="s">
        <v>219</v>
      </c>
      <c r="F268" s="59">
        <v>591100</v>
      </c>
      <c r="G268" s="59" t="s">
        <v>301</v>
      </c>
      <c r="H268" s="15">
        <v>927000</v>
      </c>
      <c r="I268" s="15">
        <v>465000</v>
      </c>
      <c r="J268" s="16">
        <v>465000</v>
      </c>
    </row>
    <row r="269" spans="1:12" ht="45" x14ac:dyDescent="0.25">
      <c r="A269" s="59" t="s">
        <v>81</v>
      </c>
      <c r="B269" s="74" t="s">
        <v>6</v>
      </c>
      <c r="C269" s="74"/>
      <c r="D269" s="59" t="s">
        <v>218</v>
      </c>
      <c r="E269" s="59" t="s">
        <v>219</v>
      </c>
      <c r="F269" s="59" t="s">
        <v>130</v>
      </c>
      <c r="G269" s="59" t="s">
        <v>131</v>
      </c>
      <c r="H269" s="15">
        <v>35000</v>
      </c>
      <c r="I269" s="15">
        <v>35000</v>
      </c>
      <c r="J269" s="16">
        <v>26413</v>
      </c>
      <c r="K269" s="68"/>
      <c r="L269" s="68"/>
    </row>
    <row r="270" spans="1:12" ht="135" x14ac:dyDescent="0.25">
      <c r="A270" s="64" t="s">
        <v>81</v>
      </c>
      <c r="B270" s="74" t="s">
        <v>6</v>
      </c>
      <c r="C270" s="74"/>
      <c r="D270" s="64" t="s">
        <v>218</v>
      </c>
      <c r="E270" s="64" t="s">
        <v>219</v>
      </c>
      <c r="F270" s="64">
        <v>510176</v>
      </c>
      <c r="G270" s="64" t="s">
        <v>389</v>
      </c>
      <c r="H270" s="15">
        <v>230000</v>
      </c>
      <c r="I270" s="15">
        <v>230000</v>
      </c>
      <c r="J270" s="16">
        <v>164472.79999999999</v>
      </c>
      <c r="K270" s="68"/>
      <c r="L270" s="68"/>
    </row>
    <row r="271" spans="1:12" ht="105" x14ac:dyDescent="0.25">
      <c r="A271" s="64" t="s">
        <v>81</v>
      </c>
      <c r="B271" s="74" t="s">
        <v>6</v>
      </c>
      <c r="C271" s="74"/>
      <c r="D271" s="64" t="s">
        <v>218</v>
      </c>
      <c r="E271" s="64" t="s">
        <v>219</v>
      </c>
      <c r="F271" s="64">
        <v>550173</v>
      </c>
      <c r="G271" s="64" t="s">
        <v>390</v>
      </c>
      <c r="H271" s="15">
        <v>200000</v>
      </c>
      <c r="I271" s="15">
        <v>200000</v>
      </c>
      <c r="J271" s="16">
        <v>104148.4</v>
      </c>
      <c r="K271" s="68"/>
      <c r="L271" s="68"/>
    </row>
    <row r="272" spans="1:12" ht="45" x14ac:dyDescent="0.25">
      <c r="A272" s="59" t="s">
        <v>81</v>
      </c>
      <c r="B272" s="74" t="s">
        <v>6</v>
      </c>
      <c r="C272" s="74"/>
      <c r="D272" s="59" t="s">
        <v>218</v>
      </c>
      <c r="E272" s="59" t="s">
        <v>219</v>
      </c>
      <c r="F272" s="59">
        <v>591100</v>
      </c>
      <c r="G272" s="59" t="s">
        <v>301</v>
      </c>
      <c r="H272" s="15">
        <v>300000</v>
      </c>
      <c r="I272" s="15">
        <v>203000</v>
      </c>
      <c r="J272" s="16">
        <v>0</v>
      </c>
    </row>
    <row r="273" spans="1:10" x14ac:dyDescent="0.25">
      <c r="A273" s="80" t="s">
        <v>320</v>
      </c>
      <c r="B273" s="80"/>
      <c r="C273" s="80"/>
      <c r="D273" s="80"/>
      <c r="E273" s="80"/>
      <c r="F273" s="80"/>
      <c r="G273" s="80"/>
      <c r="H273" s="4">
        <f>SUM(H177:H272)</f>
        <v>84812000</v>
      </c>
      <c r="I273" s="4">
        <f t="shared" ref="I273:J273" si="9">SUM(I177:I272)</f>
        <v>72396000</v>
      </c>
      <c r="J273" s="4">
        <f t="shared" si="9"/>
        <v>66611153.040000007</v>
      </c>
    </row>
    <row r="274" spans="1:10" s="61" customFormat="1" ht="45" x14ac:dyDescent="0.25">
      <c r="A274" s="62" t="s">
        <v>81</v>
      </c>
      <c r="B274" s="84" t="s">
        <v>6</v>
      </c>
      <c r="C274" s="84"/>
      <c r="D274" s="60">
        <v>740502</v>
      </c>
      <c r="E274" s="62" t="s">
        <v>306</v>
      </c>
      <c r="F274" s="60">
        <v>203000</v>
      </c>
      <c r="G274" s="62" t="s">
        <v>113</v>
      </c>
      <c r="H274" s="62">
        <v>161000</v>
      </c>
      <c r="I274" s="62">
        <v>109000</v>
      </c>
      <c r="J274" s="62">
        <v>0</v>
      </c>
    </row>
    <row r="275" spans="1:10" x14ac:dyDescent="0.25">
      <c r="A275" s="80" t="s">
        <v>322</v>
      </c>
      <c r="B275" s="80"/>
      <c r="C275" s="80"/>
      <c r="D275" s="80"/>
      <c r="E275" s="80"/>
      <c r="F275" s="80"/>
      <c r="G275" s="80"/>
      <c r="H275" s="4">
        <f>SUM(H274)</f>
        <v>161000</v>
      </c>
      <c r="I275" s="4">
        <f t="shared" ref="I275:J275" si="10">SUM(I274)</f>
        <v>109000</v>
      </c>
      <c r="J275" s="4">
        <f t="shared" si="10"/>
        <v>0</v>
      </c>
    </row>
    <row r="276" spans="1:10" ht="45" x14ac:dyDescent="0.25">
      <c r="A276" s="59" t="s">
        <v>81</v>
      </c>
      <c r="B276" s="74" t="s">
        <v>6</v>
      </c>
      <c r="C276" s="74"/>
      <c r="D276" s="59" t="s">
        <v>220</v>
      </c>
      <c r="E276" s="59" t="s">
        <v>221</v>
      </c>
      <c r="F276" s="59">
        <v>200101</v>
      </c>
      <c r="G276" s="59" t="s">
        <v>99</v>
      </c>
      <c r="H276" s="15">
        <v>8000</v>
      </c>
      <c r="I276" s="15">
        <v>8000</v>
      </c>
      <c r="J276" s="16">
        <v>2948.82</v>
      </c>
    </row>
    <row r="277" spans="1:10" ht="45" x14ac:dyDescent="0.25">
      <c r="A277" s="59" t="s">
        <v>81</v>
      </c>
      <c r="B277" s="74" t="s">
        <v>6</v>
      </c>
      <c r="C277" s="74"/>
      <c r="D277" s="59" t="s">
        <v>220</v>
      </c>
      <c r="E277" s="59" t="s">
        <v>221</v>
      </c>
      <c r="F277" s="59" t="s">
        <v>106</v>
      </c>
      <c r="G277" s="59" t="s">
        <v>107</v>
      </c>
      <c r="H277" s="15">
        <v>3000</v>
      </c>
      <c r="I277" s="15">
        <v>3000</v>
      </c>
      <c r="J277" s="16">
        <v>966.61</v>
      </c>
    </row>
    <row r="278" spans="1:10" ht="45" x14ac:dyDescent="0.25">
      <c r="A278" s="59" t="s">
        <v>81</v>
      </c>
      <c r="B278" s="74" t="s">
        <v>6</v>
      </c>
      <c r="C278" s="74"/>
      <c r="D278" s="59" t="s">
        <v>220</v>
      </c>
      <c r="E278" s="59" t="s">
        <v>221</v>
      </c>
      <c r="F278" s="59">
        <v>200530</v>
      </c>
      <c r="G278" s="59" t="s">
        <v>115</v>
      </c>
      <c r="H278" s="15">
        <v>5000</v>
      </c>
      <c r="I278" s="15">
        <v>5000</v>
      </c>
      <c r="J278" s="16">
        <v>0</v>
      </c>
    </row>
    <row r="279" spans="1:10" ht="45" x14ac:dyDescent="0.25">
      <c r="A279" s="59" t="s">
        <v>81</v>
      </c>
      <c r="B279" s="74" t="s">
        <v>6</v>
      </c>
      <c r="C279" s="74"/>
      <c r="D279" s="59" t="s">
        <v>220</v>
      </c>
      <c r="E279" s="59" t="s">
        <v>221</v>
      </c>
      <c r="F279" s="59">
        <v>591100</v>
      </c>
      <c r="G279" s="59" t="s">
        <v>301</v>
      </c>
      <c r="H279" s="15">
        <v>4400000</v>
      </c>
      <c r="I279" s="15">
        <v>2966000</v>
      </c>
      <c r="J279" s="16">
        <v>1622462.27</v>
      </c>
    </row>
    <row r="280" spans="1:10" x14ac:dyDescent="0.25">
      <c r="A280" s="83" t="s">
        <v>323</v>
      </c>
      <c r="B280" s="83"/>
      <c r="C280" s="83"/>
      <c r="D280" s="83"/>
      <c r="E280" s="83"/>
      <c r="F280" s="83"/>
      <c r="G280" s="83"/>
      <c r="H280" s="15">
        <f>SUM(H276:H279)</f>
        <v>4416000</v>
      </c>
      <c r="I280" s="15">
        <f t="shared" ref="I280:J280" si="11">SUM(I276:I279)</f>
        <v>2982000</v>
      </c>
      <c r="J280" s="15">
        <f t="shared" si="11"/>
        <v>1626377.7</v>
      </c>
    </row>
    <row r="281" spans="1:10" ht="30" x14ac:dyDescent="0.25">
      <c r="A281" s="59" t="s">
        <v>81</v>
      </c>
      <c r="B281" s="74" t="s">
        <v>6</v>
      </c>
      <c r="C281" s="74"/>
      <c r="D281" s="59" t="s">
        <v>222</v>
      </c>
      <c r="E281" s="59" t="s">
        <v>223</v>
      </c>
      <c r="F281" s="59" t="s">
        <v>136</v>
      </c>
      <c r="G281" s="59" t="s">
        <v>137</v>
      </c>
      <c r="H281" s="15">
        <v>884500</v>
      </c>
      <c r="I281" s="15">
        <v>597000</v>
      </c>
      <c r="J281" s="16">
        <v>381500</v>
      </c>
    </row>
    <row r="282" spans="1:10" x14ac:dyDescent="0.25">
      <c r="A282" s="83" t="s">
        <v>324</v>
      </c>
      <c r="B282" s="83"/>
      <c r="C282" s="83"/>
      <c r="D282" s="83"/>
      <c r="E282" s="83"/>
      <c r="F282" s="83"/>
      <c r="G282" s="83"/>
      <c r="H282" s="15">
        <f>SUM(H281)</f>
        <v>884500</v>
      </c>
      <c r="I282" s="15">
        <f t="shared" ref="I282:J282" si="12">SUM(I281)</f>
        <v>597000</v>
      </c>
      <c r="J282" s="15">
        <f t="shared" si="12"/>
        <v>381500</v>
      </c>
    </row>
    <row r="283" spans="1:10" ht="30" x14ac:dyDescent="0.25">
      <c r="A283" s="59" t="s">
        <v>81</v>
      </c>
      <c r="B283" s="74" t="s">
        <v>6</v>
      </c>
      <c r="C283" s="74"/>
      <c r="D283" s="59" t="s">
        <v>224</v>
      </c>
      <c r="E283" s="59" t="s">
        <v>225</v>
      </c>
      <c r="F283" s="59" t="s">
        <v>84</v>
      </c>
      <c r="G283" s="59" t="s">
        <v>85</v>
      </c>
      <c r="H283" s="15">
        <v>2269000</v>
      </c>
      <c r="I283" s="15">
        <v>1139000</v>
      </c>
      <c r="J283" s="16">
        <v>1051559</v>
      </c>
    </row>
    <row r="284" spans="1:10" ht="30" x14ac:dyDescent="0.25">
      <c r="A284" s="59" t="s">
        <v>81</v>
      </c>
      <c r="B284" s="74" t="s">
        <v>6</v>
      </c>
      <c r="C284" s="74"/>
      <c r="D284" s="59" t="s">
        <v>224</v>
      </c>
      <c r="E284" s="59" t="s">
        <v>225</v>
      </c>
      <c r="F284" s="59">
        <v>100113</v>
      </c>
      <c r="G284" s="59" t="s">
        <v>295</v>
      </c>
      <c r="H284" s="15">
        <v>14000</v>
      </c>
      <c r="I284" s="15">
        <v>8000</v>
      </c>
      <c r="J284" s="16">
        <v>2000</v>
      </c>
    </row>
    <row r="285" spans="1:10" ht="30" x14ac:dyDescent="0.25">
      <c r="A285" s="59" t="s">
        <v>81</v>
      </c>
      <c r="B285" s="74" t="s">
        <v>6</v>
      </c>
      <c r="C285" s="74"/>
      <c r="D285" s="59" t="s">
        <v>224</v>
      </c>
      <c r="E285" s="59" t="s">
        <v>225</v>
      </c>
      <c r="F285" s="59">
        <v>100117</v>
      </c>
      <c r="G285" s="59" t="s">
        <v>289</v>
      </c>
      <c r="H285" s="15">
        <v>96000</v>
      </c>
      <c r="I285" s="15">
        <v>55000</v>
      </c>
      <c r="J285" s="16">
        <v>44007</v>
      </c>
    </row>
    <row r="286" spans="1:10" ht="30" x14ac:dyDescent="0.25">
      <c r="A286" s="59" t="s">
        <v>81</v>
      </c>
      <c r="B286" s="74" t="s">
        <v>6</v>
      </c>
      <c r="C286" s="74"/>
      <c r="D286" s="59" t="s">
        <v>224</v>
      </c>
      <c r="E286" s="59" t="s">
        <v>225</v>
      </c>
      <c r="F286" s="59">
        <v>100130</v>
      </c>
      <c r="G286" s="59" t="s">
        <v>91</v>
      </c>
      <c r="H286" s="15">
        <v>10000</v>
      </c>
      <c r="I286" s="15">
        <v>10000</v>
      </c>
      <c r="J286" s="16">
        <v>1380</v>
      </c>
    </row>
    <row r="287" spans="1:10" ht="30" x14ac:dyDescent="0.25">
      <c r="A287" s="59" t="s">
        <v>81</v>
      </c>
      <c r="B287" s="74" t="s">
        <v>6</v>
      </c>
      <c r="C287" s="74"/>
      <c r="D287" s="59" t="s">
        <v>224</v>
      </c>
      <c r="E287" s="59" t="s">
        <v>225</v>
      </c>
      <c r="F287" s="59">
        <v>100206</v>
      </c>
      <c r="G287" s="59" t="s">
        <v>296</v>
      </c>
      <c r="H287" s="15">
        <v>34000</v>
      </c>
      <c r="I287" s="15">
        <v>34000</v>
      </c>
      <c r="J287" s="16">
        <v>31050</v>
      </c>
    </row>
    <row r="288" spans="1:10" ht="30" x14ac:dyDescent="0.25">
      <c r="A288" s="59" t="s">
        <v>81</v>
      </c>
      <c r="B288" s="74" t="s">
        <v>6</v>
      </c>
      <c r="C288" s="74"/>
      <c r="D288" s="59" t="s">
        <v>224</v>
      </c>
      <c r="E288" s="59" t="s">
        <v>225</v>
      </c>
      <c r="F288" s="59" t="s">
        <v>96</v>
      </c>
      <c r="G288" s="59" t="s">
        <v>97</v>
      </c>
      <c r="H288" s="15">
        <v>54000</v>
      </c>
      <c r="I288" s="15">
        <v>28000</v>
      </c>
      <c r="J288" s="16">
        <v>24650</v>
      </c>
    </row>
    <row r="289" spans="1:10" ht="30" x14ac:dyDescent="0.25">
      <c r="A289" s="59" t="s">
        <v>81</v>
      </c>
      <c r="B289" s="74" t="s">
        <v>6</v>
      </c>
      <c r="C289" s="74"/>
      <c r="D289" s="59" t="s">
        <v>224</v>
      </c>
      <c r="E289" s="59" t="s">
        <v>225</v>
      </c>
      <c r="F289" s="59">
        <v>200101</v>
      </c>
      <c r="G289" s="59" t="s">
        <v>99</v>
      </c>
      <c r="H289" s="15">
        <v>10000</v>
      </c>
      <c r="I289" s="15">
        <v>5000</v>
      </c>
      <c r="J289" s="16">
        <v>3008.14</v>
      </c>
    </row>
    <row r="290" spans="1:10" ht="30" x14ac:dyDescent="0.25">
      <c r="A290" s="59" t="s">
        <v>81</v>
      </c>
      <c r="B290" s="74" t="s">
        <v>6</v>
      </c>
      <c r="C290" s="74"/>
      <c r="D290" s="59" t="s">
        <v>224</v>
      </c>
      <c r="E290" s="59" t="s">
        <v>225</v>
      </c>
      <c r="F290" s="59">
        <v>200102</v>
      </c>
      <c r="G290" s="59" t="s">
        <v>183</v>
      </c>
      <c r="H290" s="15">
        <v>4000</v>
      </c>
      <c r="I290" s="15">
        <v>2000</v>
      </c>
      <c r="J290" s="16">
        <v>1253.56</v>
      </c>
    </row>
    <row r="291" spans="1:10" ht="30" x14ac:dyDescent="0.25">
      <c r="A291" s="59" t="s">
        <v>81</v>
      </c>
      <c r="B291" s="74" t="s">
        <v>6</v>
      </c>
      <c r="C291" s="74"/>
      <c r="D291" s="59" t="s">
        <v>224</v>
      </c>
      <c r="E291" s="59" t="s">
        <v>225</v>
      </c>
      <c r="F291" s="59" t="s">
        <v>100</v>
      </c>
      <c r="G291" s="59" t="s">
        <v>101</v>
      </c>
      <c r="H291" s="15">
        <v>25000</v>
      </c>
      <c r="I291" s="15">
        <v>15000</v>
      </c>
      <c r="J291" s="16">
        <v>15000</v>
      </c>
    </row>
    <row r="292" spans="1:10" ht="30" x14ac:dyDescent="0.25">
      <c r="A292" s="59" t="s">
        <v>81</v>
      </c>
      <c r="B292" s="74" t="s">
        <v>6</v>
      </c>
      <c r="C292" s="74"/>
      <c r="D292" s="59" t="s">
        <v>224</v>
      </c>
      <c r="E292" s="59" t="s">
        <v>225</v>
      </c>
      <c r="F292" s="59" t="s">
        <v>102</v>
      </c>
      <c r="G292" s="59" t="s">
        <v>103</v>
      </c>
      <c r="H292" s="15">
        <v>7000</v>
      </c>
      <c r="I292" s="15">
        <v>5000</v>
      </c>
      <c r="J292" s="16">
        <v>3476.09</v>
      </c>
    </row>
    <row r="293" spans="1:10" ht="30" x14ac:dyDescent="0.25">
      <c r="A293" s="59" t="s">
        <v>81</v>
      </c>
      <c r="B293" s="74" t="s">
        <v>6</v>
      </c>
      <c r="C293" s="74"/>
      <c r="D293" s="59" t="s">
        <v>224</v>
      </c>
      <c r="E293" s="59" t="s">
        <v>225</v>
      </c>
      <c r="F293" s="59">
        <v>200105</v>
      </c>
      <c r="G293" s="59" t="s">
        <v>245</v>
      </c>
      <c r="H293" s="15">
        <v>28000</v>
      </c>
      <c r="I293" s="15">
        <v>13000</v>
      </c>
      <c r="J293" s="16">
        <v>0</v>
      </c>
    </row>
    <row r="294" spans="1:10" ht="30" x14ac:dyDescent="0.25">
      <c r="A294" s="59" t="s">
        <v>81</v>
      </c>
      <c r="B294" s="74" t="s">
        <v>6</v>
      </c>
      <c r="C294" s="74"/>
      <c r="D294" s="59" t="s">
        <v>224</v>
      </c>
      <c r="E294" s="59" t="s">
        <v>225</v>
      </c>
      <c r="F294" s="59" t="s">
        <v>104</v>
      </c>
      <c r="G294" s="59" t="s">
        <v>105</v>
      </c>
      <c r="H294" s="15">
        <v>21000</v>
      </c>
      <c r="I294" s="15">
        <v>9000</v>
      </c>
      <c r="J294" s="16">
        <v>3057.73</v>
      </c>
    </row>
    <row r="295" spans="1:10" ht="30" x14ac:dyDescent="0.25">
      <c r="A295" s="59" t="s">
        <v>81</v>
      </c>
      <c r="B295" s="74" t="s">
        <v>6</v>
      </c>
      <c r="C295" s="74"/>
      <c r="D295" s="59" t="s">
        <v>224</v>
      </c>
      <c r="E295" s="59" t="s">
        <v>225</v>
      </c>
      <c r="F295" s="59" t="s">
        <v>108</v>
      </c>
      <c r="G295" s="59" t="s">
        <v>109</v>
      </c>
      <c r="H295" s="15">
        <v>18000</v>
      </c>
      <c r="I295" s="15">
        <v>11000</v>
      </c>
      <c r="J295" s="16">
        <v>8752.7099999999991</v>
      </c>
    </row>
    <row r="296" spans="1:10" ht="45" x14ac:dyDescent="0.25">
      <c r="A296" s="59" t="s">
        <v>81</v>
      </c>
      <c r="B296" s="74" t="s">
        <v>6</v>
      </c>
      <c r="C296" s="74"/>
      <c r="D296" s="59" t="s">
        <v>224</v>
      </c>
      <c r="E296" s="59" t="s">
        <v>225</v>
      </c>
      <c r="F296" s="59" t="s">
        <v>112</v>
      </c>
      <c r="G296" s="59" t="s">
        <v>113</v>
      </c>
      <c r="H296" s="15">
        <v>43000</v>
      </c>
      <c r="I296" s="15">
        <v>23000</v>
      </c>
      <c r="J296" s="16">
        <v>20513.11</v>
      </c>
    </row>
    <row r="297" spans="1:10" ht="30" x14ac:dyDescent="0.25">
      <c r="A297" s="59" t="s">
        <v>81</v>
      </c>
      <c r="B297" s="74" t="s">
        <v>6</v>
      </c>
      <c r="C297" s="74"/>
      <c r="D297" s="59" t="s">
        <v>224</v>
      </c>
      <c r="E297" s="59" t="s">
        <v>225</v>
      </c>
      <c r="F297" s="59" t="s">
        <v>170</v>
      </c>
      <c r="G297" s="59" t="s">
        <v>171</v>
      </c>
      <c r="H297" s="15">
        <v>24174000</v>
      </c>
      <c r="I297" s="15">
        <v>8730000</v>
      </c>
      <c r="J297" s="16">
        <v>8729000.5299999993</v>
      </c>
    </row>
    <row r="298" spans="1:10" ht="30" x14ac:dyDescent="0.25">
      <c r="A298" s="59" t="s">
        <v>81</v>
      </c>
      <c r="B298" s="74" t="s">
        <v>6</v>
      </c>
      <c r="C298" s="74"/>
      <c r="D298" s="59" t="s">
        <v>224</v>
      </c>
      <c r="E298" s="59" t="s">
        <v>225</v>
      </c>
      <c r="F298" s="59">
        <v>200530</v>
      </c>
      <c r="G298" s="59" t="s">
        <v>115</v>
      </c>
      <c r="H298" s="15">
        <v>10000</v>
      </c>
      <c r="I298" s="15">
        <v>10000</v>
      </c>
      <c r="J298" s="16">
        <v>1384.27</v>
      </c>
    </row>
    <row r="299" spans="1:10" ht="30" x14ac:dyDescent="0.25">
      <c r="A299" s="59" t="s">
        <v>81</v>
      </c>
      <c r="B299" s="74" t="s">
        <v>6</v>
      </c>
      <c r="C299" s="74"/>
      <c r="D299" s="59" t="s">
        <v>224</v>
      </c>
      <c r="E299" s="59" t="s">
        <v>225</v>
      </c>
      <c r="F299" s="59">
        <v>200601</v>
      </c>
      <c r="G299" s="59" t="s">
        <v>117</v>
      </c>
      <c r="H299" s="15">
        <v>8000</v>
      </c>
      <c r="I299" s="15">
        <v>8000</v>
      </c>
      <c r="J299" s="16">
        <v>403.34</v>
      </c>
    </row>
    <row r="300" spans="1:10" ht="30" x14ac:dyDescent="0.25">
      <c r="A300" s="59" t="s">
        <v>81</v>
      </c>
      <c r="B300" s="74" t="s">
        <v>6</v>
      </c>
      <c r="C300" s="74"/>
      <c r="D300" s="59" t="s">
        <v>224</v>
      </c>
      <c r="E300" s="59" t="s">
        <v>225</v>
      </c>
      <c r="F300" s="59">
        <v>201100</v>
      </c>
      <c r="G300" s="59" t="s">
        <v>185</v>
      </c>
      <c r="H300" s="15">
        <v>2000</v>
      </c>
      <c r="I300" s="15">
        <v>0</v>
      </c>
      <c r="J300" s="16">
        <v>0</v>
      </c>
    </row>
    <row r="301" spans="1:10" ht="30" x14ac:dyDescent="0.25">
      <c r="A301" s="59" t="s">
        <v>81</v>
      </c>
      <c r="B301" s="74" t="s">
        <v>6</v>
      </c>
      <c r="C301" s="74"/>
      <c r="D301" s="59" t="s">
        <v>224</v>
      </c>
      <c r="E301" s="59" t="s">
        <v>225</v>
      </c>
      <c r="F301" s="59">
        <v>201300</v>
      </c>
      <c r="G301" s="59" t="s">
        <v>217</v>
      </c>
      <c r="H301" s="15">
        <v>6000</v>
      </c>
      <c r="I301" s="15">
        <v>6000</v>
      </c>
      <c r="J301" s="16">
        <v>750</v>
      </c>
    </row>
    <row r="302" spans="1:10" ht="30" x14ac:dyDescent="0.25">
      <c r="A302" s="59" t="s">
        <v>81</v>
      </c>
      <c r="B302" s="74" t="s">
        <v>6</v>
      </c>
      <c r="C302" s="74"/>
      <c r="D302" s="59" t="s">
        <v>224</v>
      </c>
      <c r="E302" s="59" t="s">
        <v>225</v>
      </c>
      <c r="F302" s="59">
        <v>201400</v>
      </c>
      <c r="G302" s="59" t="s">
        <v>187</v>
      </c>
      <c r="H302" s="15">
        <v>2000</v>
      </c>
      <c r="I302" s="15">
        <v>2000</v>
      </c>
      <c r="J302" s="16">
        <v>704.7</v>
      </c>
    </row>
    <row r="303" spans="1:10" ht="77.25" customHeight="1" x14ac:dyDescent="0.25">
      <c r="A303" s="59" t="s">
        <v>81</v>
      </c>
      <c r="B303" s="74" t="s">
        <v>6</v>
      </c>
      <c r="C303" s="74"/>
      <c r="D303" s="59" t="s">
        <v>224</v>
      </c>
      <c r="E303" s="59" t="s">
        <v>225</v>
      </c>
      <c r="F303" s="59">
        <v>202500</v>
      </c>
      <c r="G303" s="59" t="s">
        <v>121</v>
      </c>
      <c r="H303" s="15">
        <v>3000</v>
      </c>
      <c r="I303" s="15">
        <v>3000</v>
      </c>
      <c r="J303" s="16">
        <v>0</v>
      </c>
    </row>
    <row r="304" spans="1:10" ht="30" x14ac:dyDescent="0.25">
      <c r="A304" s="59" t="s">
        <v>81</v>
      </c>
      <c r="B304" s="74" t="s">
        <v>6</v>
      </c>
      <c r="C304" s="74"/>
      <c r="D304" s="59" t="s">
        <v>224</v>
      </c>
      <c r="E304" s="59" t="s">
        <v>225</v>
      </c>
      <c r="F304" s="59">
        <v>203030</v>
      </c>
      <c r="G304" s="59" t="s">
        <v>127</v>
      </c>
      <c r="H304" s="15">
        <v>8000</v>
      </c>
      <c r="I304" s="15">
        <v>7000</v>
      </c>
      <c r="J304" s="16">
        <v>4373.99</v>
      </c>
    </row>
    <row r="305" spans="1:10" x14ac:dyDescent="0.25">
      <c r="A305" s="80" t="s">
        <v>325</v>
      </c>
      <c r="B305" s="80"/>
      <c r="C305" s="80"/>
      <c r="D305" s="80"/>
      <c r="E305" s="80"/>
      <c r="F305" s="80"/>
      <c r="G305" s="80"/>
      <c r="H305" s="4">
        <f>SUM(H283:H304)</f>
        <v>26846000</v>
      </c>
      <c r="I305" s="4">
        <f t="shared" ref="I305:J305" si="13">SUM(I283:I304)</f>
        <v>10123000</v>
      </c>
      <c r="J305" s="4">
        <f t="shared" si="13"/>
        <v>9946324.1699999981</v>
      </c>
    </row>
    <row r="306" spans="1:10" ht="30" x14ac:dyDescent="0.25">
      <c r="A306" s="59" t="s">
        <v>81</v>
      </c>
      <c r="B306" s="74" t="s">
        <v>6</v>
      </c>
      <c r="C306" s="74"/>
      <c r="D306" s="59" t="s">
        <v>234</v>
      </c>
      <c r="E306" s="59" t="s">
        <v>235</v>
      </c>
      <c r="F306" s="59" t="s">
        <v>136</v>
      </c>
      <c r="G306" s="59" t="s">
        <v>137</v>
      </c>
      <c r="H306" s="15">
        <v>3362000</v>
      </c>
      <c r="I306" s="15">
        <v>2270000</v>
      </c>
      <c r="J306" s="16">
        <v>2270000</v>
      </c>
    </row>
    <row r="307" spans="1:10" x14ac:dyDescent="0.25">
      <c r="A307" s="83" t="s">
        <v>326</v>
      </c>
      <c r="B307" s="83"/>
      <c r="C307" s="83"/>
      <c r="D307" s="83"/>
      <c r="E307" s="83"/>
      <c r="F307" s="83"/>
      <c r="G307" s="83"/>
      <c r="H307" s="15">
        <f>SUM(H306)</f>
        <v>3362000</v>
      </c>
      <c r="I307" s="15">
        <f t="shared" ref="I307:J307" si="14">SUM(I306)</f>
        <v>2270000</v>
      </c>
      <c r="J307" s="15">
        <f t="shared" si="14"/>
        <v>2270000</v>
      </c>
    </row>
    <row r="308" spans="1:10" x14ac:dyDescent="0.25">
      <c r="A308" s="78" t="s">
        <v>310</v>
      </c>
      <c r="B308" s="78"/>
      <c r="C308" s="78"/>
      <c r="D308" s="78"/>
      <c r="E308" s="78"/>
      <c r="F308" s="78"/>
      <c r="G308" s="78"/>
      <c r="H308" s="18">
        <f>H80+H89+H92+H102+H115+H140+H142+H176+H273+H275+H280+H282+H305+H307</f>
        <v>224712500</v>
      </c>
      <c r="I308" s="18">
        <f>I80+I89+I92+I102+I115+I140+I142+I176+I273+I275+I280+I282+I305+I307</f>
        <v>151840000</v>
      </c>
      <c r="J308" s="18">
        <f>J80+J89+J92+J102+J115+J140+J142+J176+J273+J275+J280+J282+J305+J307</f>
        <v>128077835.74000001</v>
      </c>
    </row>
    <row r="309" spans="1:10" ht="30" x14ac:dyDescent="0.25">
      <c r="A309" s="59" t="s">
        <v>81</v>
      </c>
      <c r="B309" s="74" t="s">
        <v>6</v>
      </c>
      <c r="C309" s="74"/>
      <c r="D309" s="59" t="s">
        <v>82</v>
      </c>
      <c r="E309" s="59" t="s">
        <v>83</v>
      </c>
      <c r="F309" s="59">
        <v>710101</v>
      </c>
      <c r="G309" s="59" t="s">
        <v>229</v>
      </c>
      <c r="H309" s="15">
        <v>5193000</v>
      </c>
      <c r="I309" s="15">
        <v>4100000</v>
      </c>
      <c r="J309" s="16">
        <v>325324.71999999997</v>
      </c>
    </row>
    <row r="310" spans="1:10" ht="30" x14ac:dyDescent="0.25">
      <c r="A310" s="59" t="s">
        <v>81</v>
      </c>
      <c r="B310" s="74" t="s">
        <v>6</v>
      </c>
      <c r="C310" s="74"/>
      <c r="D310" s="59" t="s">
        <v>82</v>
      </c>
      <c r="E310" s="59" t="s">
        <v>83</v>
      </c>
      <c r="F310" s="59">
        <v>710102</v>
      </c>
      <c r="G310" s="59" t="s">
        <v>290</v>
      </c>
      <c r="H310" s="15">
        <v>0</v>
      </c>
      <c r="I310" s="15">
        <v>0</v>
      </c>
      <c r="J310" s="16">
        <v>0</v>
      </c>
    </row>
    <row r="311" spans="1:10" ht="45" x14ac:dyDescent="0.25">
      <c r="A311" s="59" t="s">
        <v>81</v>
      </c>
      <c r="B311" s="74" t="s">
        <v>6</v>
      </c>
      <c r="C311" s="74"/>
      <c r="D311" s="59" t="s">
        <v>82</v>
      </c>
      <c r="E311" s="59" t="s">
        <v>83</v>
      </c>
      <c r="F311" s="59">
        <v>710103</v>
      </c>
      <c r="G311" s="59" t="s">
        <v>157</v>
      </c>
      <c r="H311" s="15">
        <v>387500</v>
      </c>
      <c r="I311" s="15">
        <v>287500</v>
      </c>
      <c r="J311" s="16">
        <v>267535.8</v>
      </c>
    </row>
    <row r="312" spans="1:10" ht="30" x14ac:dyDescent="0.25">
      <c r="A312" s="59" t="s">
        <v>81</v>
      </c>
      <c r="B312" s="74" t="s">
        <v>6</v>
      </c>
      <c r="C312" s="74"/>
      <c r="D312" s="59" t="s">
        <v>82</v>
      </c>
      <c r="E312" s="59" t="s">
        <v>83</v>
      </c>
      <c r="F312" s="59">
        <v>710130</v>
      </c>
      <c r="G312" s="59" t="s">
        <v>291</v>
      </c>
      <c r="H312" s="15">
        <v>3827500</v>
      </c>
      <c r="I312" s="15">
        <v>3827500</v>
      </c>
      <c r="J312" s="16">
        <v>156080</v>
      </c>
    </row>
    <row r="313" spans="1:10" x14ac:dyDescent="0.25">
      <c r="A313" s="83" t="s">
        <v>312</v>
      </c>
      <c r="B313" s="83"/>
      <c r="C313" s="83"/>
      <c r="D313" s="83"/>
      <c r="E313" s="83"/>
      <c r="F313" s="83"/>
      <c r="G313" s="83"/>
      <c r="H313" s="15">
        <f>SUM(H309:H312)</f>
        <v>9408000</v>
      </c>
      <c r="I313" s="15">
        <f t="shared" ref="I313:J313" si="15">SUM(I309:I312)</f>
        <v>8215000</v>
      </c>
      <c r="J313" s="15">
        <f t="shared" si="15"/>
        <v>748940.52</v>
      </c>
    </row>
    <row r="314" spans="1:10" ht="45" x14ac:dyDescent="0.25">
      <c r="A314" s="59" t="s">
        <v>81</v>
      </c>
      <c r="B314" s="74" t="s">
        <v>6</v>
      </c>
      <c r="C314" s="74"/>
      <c r="D314" s="59" t="s">
        <v>134</v>
      </c>
      <c r="E314" s="59" t="s">
        <v>135</v>
      </c>
      <c r="F314" s="59">
        <v>510229</v>
      </c>
      <c r="G314" s="59" t="s">
        <v>293</v>
      </c>
      <c r="H314" s="15">
        <v>8000</v>
      </c>
      <c r="I314" s="15">
        <v>8000</v>
      </c>
      <c r="J314" s="16">
        <v>0</v>
      </c>
    </row>
    <row r="315" spans="1:10" ht="30" x14ac:dyDescent="0.25">
      <c r="A315" s="59" t="s">
        <v>81</v>
      </c>
      <c r="B315" s="74" t="s">
        <v>6</v>
      </c>
      <c r="C315" s="74"/>
      <c r="D315" s="59" t="s">
        <v>138</v>
      </c>
      <c r="E315" s="59" t="s">
        <v>139</v>
      </c>
      <c r="F315" s="59">
        <v>550113</v>
      </c>
      <c r="G315" s="59" t="s">
        <v>294</v>
      </c>
      <c r="H315" s="15">
        <v>13539520</v>
      </c>
      <c r="I315" s="15">
        <v>12656520</v>
      </c>
      <c r="J315" s="16">
        <v>3510091.52</v>
      </c>
    </row>
    <row r="316" spans="1:10" ht="30" x14ac:dyDescent="0.25">
      <c r="A316" s="59" t="s">
        <v>81</v>
      </c>
      <c r="B316" s="74" t="s">
        <v>6</v>
      </c>
      <c r="C316" s="74"/>
      <c r="D316" s="59" t="s">
        <v>138</v>
      </c>
      <c r="E316" s="59" t="s">
        <v>139</v>
      </c>
      <c r="F316" s="59">
        <v>580101</v>
      </c>
      <c r="G316" s="59" t="s">
        <v>143</v>
      </c>
      <c r="H316" s="15">
        <v>3247000</v>
      </c>
      <c r="I316" s="15">
        <v>3247000</v>
      </c>
      <c r="J316" s="16">
        <v>28560</v>
      </c>
    </row>
    <row r="317" spans="1:10" ht="30" x14ac:dyDescent="0.25">
      <c r="A317" s="59" t="s">
        <v>81</v>
      </c>
      <c r="B317" s="74" t="s">
        <v>6</v>
      </c>
      <c r="C317" s="74"/>
      <c r="D317" s="59" t="s">
        <v>138</v>
      </c>
      <c r="E317" s="59" t="s">
        <v>139</v>
      </c>
      <c r="F317" s="59">
        <v>580102</v>
      </c>
      <c r="G317" s="59" t="s">
        <v>145</v>
      </c>
      <c r="H317" s="15">
        <v>8776000</v>
      </c>
      <c r="I317" s="15">
        <v>8776000</v>
      </c>
      <c r="J317" s="16">
        <v>66640</v>
      </c>
    </row>
    <row r="318" spans="1:10" ht="30" x14ac:dyDescent="0.25">
      <c r="A318" s="59" t="s">
        <v>81</v>
      </c>
      <c r="B318" s="74" t="s">
        <v>6</v>
      </c>
      <c r="C318" s="74"/>
      <c r="D318" s="59" t="s">
        <v>138</v>
      </c>
      <c r="E318" s="59" t="s">
        <v>139</v>
      </c>
      <c r="F318" s="59">
        <v>580103</v>
      </c>
      <c r="G318" s="59" t="s">
        <v>227</v>
      </c>
      <c r="H318" s="15">
        <v>1698000</v>
      </c>
      <c r="I318" s="15">
        <v>1698000</v>
      </c>
      <c r="J318" s="16">
        <v>18887.32</v>
      </c>
    </row>
    <row r="319" spans="1:10" ht="30" x14ac:dyDescent="0.25">
      <c r="A319" s="59" t="s">
        <v>81</v>
      </c>
      <c r="B319" s="74" t="s">
        <v>6</v>
      </c>
      <c r="C319" s="74"/>
      <c r="D319" s="59" t="s">
        <v>138</v>
      </c>
      <c r="E319" s="59" t="s">
        <v>139</v>
      </c>
      <c r="F319" s="59" t="s">
        <v>142</v>
      </c>
      <c r="G319" s="59" t="s">
        <v>143</v>
      </c>
      <c r="H319" s="15">
        <v>428000</v>
      </c>
      <c r="I319" s="15">
        <v>428000</v>
      </c>
      <c r="J319" s="16">
        <v>14337.27</v>
      </c>
    </row>
    <row r="320" spans="1:10" ht="30" x14ac:dyDescent="0.25">
      <c r="A320" s="59" t="s">
        <v>81</v>
      </c>
      <c r="B320" s="74" t="s">
        <v>6</v>
      </c>
      <c r="C320" s="74"/>
      <c r="D320" s="59" t="s">
        <v>138</v>
      </c>
      <c r="E320" s="59" t="s">
        <v>139</v>
      </c>
      <c r="F320" s="59" t="s">
        <v>144</v>
      </c>
      <c r="G320" s="59" t="s">
        <v>145</v>
      </c>
      <c r="H320" s="15">
        <v>1200000</v>
      </c>
      <c r="I320" s="15">
        <v>1200000</v>
      </c>
      <c r="J320" s="16">
        <v>81244.53</v>
      </c>
    </row>
    <row r="321" spans="1:10" x14ac:dyDescent="0.25">
      <c r="A321" s="83" t="s">
        <v>313</v>
      </c>
      <c r="B321" s="83"/>
      <c r="C321" s="83"/>
      <c r="D321" s="83"/>
      <c r="E321" s="83"/>
      <c r="F321" s="83"/>
      <c r="G321" s="83"/>
      <c r="H321" s="15">
        <f>SUM(H314:H320)</f>
        <v>28896520</v>
      </c>
      <c r="I321" s="15">
        <f t="shared" ref="I321:J321" si="16">SUM(I314:I320)</f>
        <v>28013520</v>
      </c>
      <c r="J321" s="15">
        <f t="shared" si="16"/>
        <v>3719760.6399999997</v>
      </c>
    </row>
    <row r="322" spans="1:10" ht="45" x14ac:dyDescent="0.25">
      <c r="A322" s="59" t="s">
        <v>81</v>
      </c>
      <c r="B322" s="74" t="s">
        <v>6</v>
      </c>
      <c r="C322" s="74"/>
      <c r="D322" s="59" t="s">
        <v>154</v>
      </c>
      <c r="E322" s="59" t="s">
        <v>155</v>
      </c>
      <c r="F322" s="59" t="s">
        <v>156</v>
      </c>
      <c r="G322" s="59" t="s">
        <v>157</v>
      </c>
      <c r="H322" s="15">
        <v>36500</v>
      </c>
      <c r="I322" s="15">
        <v>36500</v>
      </c>
      <c r="J322" s="16">
        <v>23978.5</v>
      </c>
    </row>
    <row r="323" spans="1:10" ht="30" x14ac:dyDescent="0.25">
      <c r="A323" s="59" t="s">
        <v>81</v>
      </c>
      <c r="B323" s="74" t="s">
        <v>6</v>
      </c>
      <c r="C323" s="74"/>
      <c r="D323" s="59" t="s">
        <v>154</v>
      </c>
      <c r="E323" s="59" t="s">
        <v>155</v>
      </c>
      <c r="F323" s="59">
        <v>710130</v>
      </c>
      <c r="G323" s="59" t="s">
        <v>291</v>
      </c>
      <c r="H323" s="15">
        <v>2000</v>
      </c>
      <c r="I323" s="15">
        <v>2000</v>
      </c>
      <c r="J323" s="16">
        <v>0</v>
      </c>
    </row>
    <row r="324" spans="1:10" x14ac:dyDescent="0.25">
      <c r="A324" s="83" t="s">
        <v>315</v>
      </c>
      <c r="B324" s="83"/>
      <c r="C324" s="83"/>
      <c r="D324" s="83"/>
      <c r="E324" s="83"/>
      <c r="F324" s="83"/>
      <c r="G324" s="83"/>
      <c r="H324" s="15">
        <f>SUM(H322:H323)</f>
        <v>38500</v>
      </c>
      <c r="I324" s="15">
        <f t="shared" ref="I324:J324" si="17">SUM(I322:I323)</f>
        <v>38500</v>
      </c>
      <c r="J324" s="15">
        <f t="shared" si="17"/>
        <v>23978.5</v>
      </c>
    </row>
    <row r="325" spans="1:10" ht="30" x14ac:dyDescent="0.25">
      <c r="A325" s="59" t="s">
        <v>81</v>
      </c>
      <c r="B325" s="74" t="s">
        <v>6</v>
      </c>
      <c r="C325" s="74"/>
      <c r="D325" s="59" t="s">
        <v>158</v>
      </c>
      <c r="E325" s="59" t="s">
        <v>159</v>
      </c>
      <c r="F325" s="59">
        <v>710102</v>
      </c>
      <c r="G325" s="59" t="s">
        <v>290</v>
      </c>
      <c r="H325" s="15">
        <v>125000</v>
      </c>
      <c r="I325" s="15">
        <v>96000</v>
      </c>
      <c r="J325" s="16">
        <v>55169.59</v>
      </c>
    </row>
    <row r="326" spans="1:10" ht="45" x14ac:dyDescent="0.25">
      <c r="A326" s="59" t="s">
        <v>81</v>
      </c>
      <c r="B326" s="74" t="s">
        <v>6</v>
      </c>
      <c r="C326" s="74"/>
      <c r="D326" s="59" t="s">
        <v>158</v>
      </c>
      <c r="E326" s="59" t="s">
        <v>159</v>
      </c>
      <c r="F326" s="59" t="s">
        <v>156</v>
      </c>
      <c r="G326" s="59" t="s">
        <v>157</v>
      </c>
      <c r="H326" s="15">
        <v>352000</v>
      </c>
      <c r="I326" s="15">
        <v>253000</v>
      </c>
      <c r="J326" s="16">
        <v>4714.99</v>
      </c>
    </row>
    <row r="327" spans="1:10" x14ac:dyDescent="0.25">
      <c r="A327" s="83" t="s">
        <v>316</v>
      </c>
      <c r="B327" s="83"/>
      <c r="C327" s="83"/>
      <c r="D327" s="83"/>
      <c r="E327" s="83"/>
      <c r="F327" s="83"/>
      <c r="G327" s="83"/>
      <c r="H327" s="15">
        <f>SUM(H325:H326)</f>
        <v>477000</v>
      </c>
      <c r="I327" s="15">
        <f>SUM(I325:I326)</f>
        <v>349000</v>
      </c>
      <c r="J327" s="15">
        <f>SUM(J325:J326)</f>
        <v>59884.579999999994</v>
      </c>
    </row>
    <row r="328" spans="1:10" ht="30" x14ac:dyDescent="0.25">
      <c r="A328" s="59" t="s">
        <v>81</v>
      </c>
      <c r="B328" s="74" t="s">
        <v>6</v>
      </c>
      <c r="C328" s="74"/>
      <c r="D328" s="59" t="s">
        <v>168</v>
      </c>
      <c r="E328" s="59" t="s">
        <v>169</v>
      </c>
      <c r="F328" s="59">
        <v>580201</v>
      </c>
      <c r="G328" s="59" t="s">
        <v>143</v>
      </c>
      <c r="H328" s="15">
        <v>286000</v>
      </c>
      <c r="I328" s="15">
        <v>222500</v>
      </c>
      <c r="J328" s="16">
        <v>40484.06</v>
      </c>
    </row>
    <row r="329" spans="1:10" ht="30" x14ac:dyDescent="0.25">
      <c r="A329" s="59" t="s">
        <v>81</v>
      </c>
      <c r="B329" s="74" t="s">
        <v>6</v>
      </c>
      <c r="C329" s="74"/>
      <c r="D329" s="59" t="s">
        <v>168</v>
      </c>
      <c r="E329" s="59" t="s">
        <v>169</v>
      </c>
      <c r="F329" s="59">
        <v>580202</v>
      </c>
      <c r="G329" s="59" t="s">
        <v>145</v>
      </c>
      <c r="H329" s="15">
        <v>1617000</v>
      </c>
      <c r="I329" s="15">
        <v>1097000</v>
      </c>
      <c r="J329" s="16">
        <v>229413.31</v>
      </c>
    </row>
    <row r="330" spans="1:10" ht="30" x14ac:dyDescent="0.25">
      <c r="A330" s="59" t="s">
        <v>81</v>
      </c>
      <c r="B330" s="74" t="s">
        <v>6</v>
      </c>
      <c r="C330" s="74"/>
      <c r="D330" s="59" t="s">
        <v>168</v>
      </c>
      <c r="E330" s="59" t="s">
        <v>169</v>
      </c>
      <c r="F330" s="59">
        <v>710101</v>
      </c>
      <c r="G330" s="59" t="s">
        <v>229</v>
      </c>
      <c r="H330" s="15">
        <v>0</v>
      </c>
      <c r="I330" s="15">
        <v>0</v>
      </c>
      <c r="J330" s="16">
        <v>0</v>
      </c>
    </row>
    <row r="331" spans="1:10" ht="45" x14ac:dyDescent="0.25">
      <c r="A331" s="59" t="s">
        <v>81</v>
      </c>
      <c r="B331" s="74" t="s">
        <v>6</v>
      </c>
      <c r="C331" s="74"/>
      <c r="D331" s="59" t="s">
        <v>168</v>
      </c>
      <c r="E331" s="59" t="s">
        <v>169</v>
      </c>
      <c r="F331" s="59">
        <v>710103</v>
      </c>
      <c r="G331" s="59" t="s">
        <v>157</v>
      </c>
      <c r="H331" s="15">
        <v>0</v>
      </c>
      <c r="I331" s="15">
        <v>0</v>
      </c>
      <c r="J331" s="16">
        <v>0</v>
      </c>
    </row>
    <row r="332" spans="1:10" ht="30" x14ac:dyDescent="0.25">
      <c r="A332" s="59" t="s">
        <v>81</v>
      </c>
      <c r="B332" s="74" t="s">
        <v>6</v>
      </c>
      <c r="C332" s="74"/>
      <c r="D332" s="59" t="s">
        <v>168</v>
      </c>
      <c r="E332" s="59" t="s">
        <v>169</v>
      </c>
      <c r="F332" s="59">
        <v>710130</v>
      </c>
      <c r="G332" s="59" t="s">
        <v>291</v>
      </c>
      <c r="H332" s="15">
        <v>20000</v>
      </c>
      <c r="I332" s="15">
        <v>20000</v>
      </c>
      <c r="J332" s="16">
        <v>0</v>
      </c>
    </row>
    <row r="333" spans="1:10" ht="30" x14ac:dyDescent="0.25">
      <c r="A333" s="59" t="s">
        <v>81</v>
      </c>
      <c r="B333" s="74" t="s">
        <v>6</v>
      </c>
      <c r="C333" s="74"/>
      <c r="D333" s="59" t="s">
        <v>168</v>
      </c>
      <c r="E333" s="59" t="s">
        <v>169</v>
      </c>
      <c r="F333" s="59">
        <v>710300</v>
      </c>
      <c r="G333" s="59" t="s">
        <v>261</v>
      </c>
      <c r="H333" s="15">
        <v>932000</v>
      </c>
      <c r="I333" s="15">
        <v>516000</v>
      </c>
      <c r="J333" s="16">
        <v>16765</v>
      </c>
    </row>
    <row r="334" spans="1:10" ht="75" x14ac:dyDescent="0.25">
      <c r="A334" s="66" t="s">
        <v>81</v>
      </c>
      <c r="B334" s="74" t="s">
        <v>6</v>
      </c>
      <c r="C334" s="74"/>
      <c r="D334" s="66" t="s">
        <v>168</v>
      </c>
      <c r="E334" s="66" t="s">
        <v>169</v>
      </c>
      <c r="F334" s="66">
        <v>850102</v>
      </c>
      <c r="G334" s="66" t="s">
        <v>233</v>
      </c>
      <c r="H334" s="15">
        <v>0</v>
      </c>
      <c r="I334" s="15">
        <v>0</v>
      </c>
      <c r="J334" s="16">
        <v>-6560.34</v>
      </c>
    </row>
    <row r="335" spans="1:10" x14ac:dyDescent="0.25">
      <c r="A335" s="83" t="s">
        <v>317</v>
      </c>
      <c r="B335" s="83"/>
      <c r="C335" s="83"/>
      <c r="D335" s="83"/>
      <c r="E335" s="83"/>
      <c r="F335" s="83"/>
      <c r="G335" s="83"/>
      <c r="H335" s="15">
        <f>SUM(H328:H334)</f>
        <v>2855000</v>
      </c>
      <c r="I335" s="15">
        <f>SUM(I328:I334)</f>
        <v>1855500</v>
      </c>
      <c r="J335" s="15">
        <f>SUM(J328:J334)</f>
        <v>280102.02999999997</v>
      </c>
    </row>
    <row r="336" spans="1:10" ht="60" x14ac:dyDescent="0.25">
      <c r="A336" s="59" t="s">
        <v>81</v>
      </c>
      <c r="B336" s="74" t="s">
        <v>6</v>
      </c>
      <c r="C336" s="74"/>
      <c r="D336" s="59" t="s">
        <v>176</v>
      </c>
      <c r="E336" s="59" t="s">
        <v>177</v>
      </c>
      <c r="F336" s="59" t="s">
        <v>178</v>
      </c>
      <c r="G336" s="59" t="s">
        <v>179</v>
      </c>
      <c r="H336" s="15">
        <v>20357000</v>
      </c>
      <c r="I336" s="15">
        <v>6987000</v>
      </c>
      <c r="J336" s="16">
        <v>6316705.9000000004</v>
      </c>
    </row>
    <row r="337" spans="1:10" x14ac:dyDescent="0.25">
      <c r="A337" s="83" t="s">
        <v>318</v>
      </c>
      <c r="B337" s="83"/>
      <c r="C337" s="83"/>
      <c r="D337" s="83"/>
      <c r="E337" s="83"/>
      <c r="F337" s="83"/>
      <c r="G337" s="83"/>
      <c r="H337" s="15">
        <f>SUM(H336)</f>
        <v>20357000</v>
      </c>
      <c r="I337" s="15">
        <f t="shared" ref="I337:J337" si="18">SUM(I336)</f>
        <v>6987000</v>
      </c>
      <c r="J337" s="15">
        <f t="shared" si="18"/>
        <v>6316705.9000000004</v>
      </c>
    </row>
    <row r="338" spans="1:10" ht="30" x14ac:dyDescent="0.25">
      <c r="A338" s="59" t="s">
        <v>81</v>
      </c>
      <c r="B338" s="74" t="s">
        <v>6</v>
      </c>
      <c r="C338" s="74"/>
      <c r="D338" s="59" t="s">
        <v>180</v>
      </c>
      <c r="E338" s="59" t="s">
        <v>181</v>
      </c>
      <c r="F338" s="59">
        <v>710102</v>
      </c>
      <c r="G338" s="59" t="s">
        <v>290</v>
      </c>
      <c r="H338" s="15">
        <v>0</v>
      </c>
      <c r="I338" s="15">
        <v>0</v>
      </c>
      <c r="J338" s="16">
        <v>0</v>
      </c>
    </row>
    <row r="339" spans="1:10" ht="45" x14ac:dyDescent="0.25">
      <c r="A339" s="59" t="s">
        <v>81</v>
      </c>
      <c r="B339" s="74" t="s">
        <v>6</v>
      </c>
      <c r="C339" s="74"/>
      <c r="D339" s="59" t="s">
        <v>180</v>
      </c>
      <c r="E339" s="59" t="s">
        <v>181</v>
      </c>
      <c r="F339" s="59">
        <v>710103</v>
      </c>
      <c r="G339" s="59" t="s">
        <v>157</v>
      </c>
      <c r="H339" s="15">
        <v>4500</v>
      </c>
      <c r="I339" s="15">
        <v>4500</v>
      </c>
      <c r="J339" s="16">
        <v>0</v>
      </c>
    </row>
    <row r="340" spans="1:10" ht="45" x14ac:dyDescent="0.25">
      <c r="A340" s="59" t="s">
        <v>81</v>
      </c>
      <c r="B340" s="74" t="s">
        <v>6</v>
      </c>
      <c r="C340" s="74"/>
      <c r="D340" s="59" t="s">
        <v>190</v>
      </c>
      <c r="E340" s="59" t="s">
        <v>191</v>
      </c>
      <c r="F340" s="59">
        <v>510229</v>
      </c>
      <c r="G340" s="59" t="s">
        <v>293</v>
      </c>
      <c r="H340" s="15">
        <v>673000</v>
      </c>
      <c r="I340" s="15">
        <v>493000</v>
      </c>
      <c r="J340" s="16">
        <v>66500</v>
      </c>
    </row>
    <row r="341" spans="1:10" ht="45" x14ac:dyDescent="0.25">
      <c r="A341" s="59" t="s">
        <v>81</v>
      </c>
      <c r="B341" s="74" t="s">
        <v>6</v>
      </c>
      <c r="C341" s="74"/>
      <c r="D341" s="59" t="s">
        <v>192</v>
      </c>
      <c r="E341" s="59" t="s">
        <v>193</v>
      </c>
      <c r="F341" s="59">
        <v>510229</v>
      </c>
      <c r="G341" s="59" t="s">
        <v>293</v>
      </c>
      <c r="H341" s="15">
        <v>150000</v>
      </c>
      <c r="I341" s="15">
        <v>0</v>
      </c>
      <c r="J341" s="16">
        <v>0</v>
      </c>
    </row>
    <row r="342" spans="1:10" ht="45" x14ac:dyDescent="0.25">
      <c r="A342" s="59" t="s">
        <v>81</v>
      </c>
      <c r="B342" s="74" t="s">
        <v>6</v>
      </c>
      <c r="C342" s="74"/>
      <c r="D342" s="59">
        <v>670308</v>
      </c>
      <c r="E342" s="59" t="s">
        <v>197</v>
      </c>
      <c r="F342" s="59">
        <v>510229</v>
      </c>
      <c r="G342" s="59" t="s">
        <v>293</v>
      </c>
      <c r="H342" s="15">
        <v>6500</v>
      </c>
      <c r="I342" s="15">
        <v>0</v>
      </c>
      <c r="J342" s="16">
        <v>0</v>
      </c>
    </row>
    <row r="343" spans="1:10" ht="30" x14ac:dyDescent="0.25">
      <c r="A343" s="59" t="s">
        <v>81</v>
      </c>
      <c r="B343" s="74" t="s">
        <v>6</v>
      </c>
      <c r="C343" s="74"/>
      <c r="D343" s="59">
        <v>675000</v>
      </c>
      <c r="E343" s="59" t="s">
        <v>302</v>
      </c>
      <c r="F343" s="59">
        <v>710101</v>
      </c>
      <c r="G343" s="59" t="s">
        <v>229</v>
      </c>
      <c r="H343" s="15">
        <v>550000</v>
      </c>
      <c r="I343" s="15">
        <v>550000</v>
      </c>
      <c r="J343" s="16">
        <v>122299.25</v>
      </c>
    </row>
    <row r="344" spans="1:10" x14ac:dyDescent="0.25">
      <c r="A344" s="83" t="s">
        <v>319</v>
      </c>
      <c r="B344" s="83"/>
      <c r="C344" s="83"/>
      <c r="D344" s="83"/>
      <c r="E344" s="83"/>
      <c r="F344" s="83"/>
      <c r="G344" s="83"/>
      <c r="H344" s="15">
        <f>SUM(H338:H343)</f>
        <v>1384000</v>
      </c>
      <c r="I344" s="15">
        <f t="shared" ref="I344:J344" si="19">SUM(I338:I343)</f>
        <v>1047500</v>
      </c>
      <c r="J344" s="15">
        <f t="shared" si="19"/>
        <v>188799.25</v>
      </c>
    </row>
    <row r="345" spans="1:10" ht="30" x14ac:dyDescent="0.25">
      <c r="A345" s="59" t="s">
        <v>81</v>
      </c>
      <c r="B345" s="74" t="s">
        <v>6</v>
      </c>
      <c r="C345" s="74"/>
      <c r="D345" s="59" t="s">
        <v>204</v>
      </c>
      <c r="E345" s="59" t="s">
        <v>205</v>
      </c>
      <c r="F345" s="59">
        <v>710101</v>
      </c>
      <c r="G345" s="59" t="s">
        <v>229</v>
      </c>
      <c r="H345" s="15">
        <v>0</v>
      </c>
      <c r="I345" s="15">
        <v>0</v>
      </c>
      <c r="J345" s="16">
        <v>0</v>
      </c>
    </row>
    <row r="346" spans="1:10" ht="30" x14ac:dyDescent="0.25">
      <c r="A346" s="59" t="s">
        <v>81</v>
      </c>
      <c r="B346" s="74" t="s">
        <v>6</v>
      </c>
      <c r="C346" s="74"/>
      <c r="D346" s="59" t="s">
        <v>204</v>
      </c>
      <c r="E346" s="59" t="s">
        <v>205</v>
      </c>
      <c r="F346" s="59">
        <v>710102</v>
      </c>
      <c r="G346" s="59" t="s">
        <v>290</v>
      </c>
      <c r="H346" s="15">
        <v>417300</v>
      </c>
      <c r="I346" s="15">
        <v>0</v>
      </c>
      <c r="J346" s="16">
        <v>0</v>
      </c>
    </row>
    <row r="347" spans="1:10" ht="45" x14ac:dyDescent="0.25">
      <c r="A347" s="59" t="s">
        <v>81</v>
      </c>
      <c r="B347" s="74" t="s">
        <v>6</v>
      </c>
      <c r="C347" s="74"/>
      <c r="D347" s="59" t="s">
        <v>204</v>
      </c>
      <c r="E347" s="59" t="s">
        <v>205</v>
      </c>
      <c r="F347" s="59">
        <v>710103</v>
      </c>
      <c r="G347" s="59" t="s">
        <v>157</v>
      </c>
      <c r="H347" s="15">
        <v>83000</v>
      </c>
      <c r="I347" s="15">
        <v>83000</v>
      </c>
      <c r="J347" s="16">
        <v>0</v>
      </c>
    </row>
    <row r="348" spans="1:10" ht="30" x14ac:dyDescent="0.25">
      <c r="A348" s="59" t="s">
        <v>81</v>
      </c>
      <c r="B348" s="74" t="s">
        <v>6</v>
      </c>
      <c r="C348" s="74"/>
      <c r="D348" s="59" t="s">
        <v>204</v>
      </c>
      <c r="E348" s="59" t="s">
        <v>205</v>
      </c>
      <c r="F348" s="59">
        <v>710130</v>
      </c>
      <c r="G348" s="59" t="s">
        <v>291</v>
      </c>
      <c r="H348" s="15">
        <v>20000</v>
      </c>
      <c r="I348" s="15">
        <v>20000</v>
      </c>
      <c r="J348" s="16">
        <v>0</v>
      </c>
    </row>
    <row r="349" spans="1:10" ht="30" x14ac:dyDescent="0.25">
      <c r="A349" s="59" t="s">
        <v>81</v>
      </c>
      <c r="B349" s="74" t="s">
        <v>6</v>
      </c>
      <c r="C349" s="74"/>
      <c r="D349" s="59" t="s">
        <v>204</v>
      </c>
      <c r="E349" s="59" t="s">
        <v>205</v>
      </c>
      <c r="F349" s="59">
        <v>710300</v>
      </c>
      <c r="G349" s="59" t="s">
        <v>261</v>
      </c>
      <c r="H349" s="15">
        <v>890000</v>
      </c>
      <c r="I349" s="15">
        <v>480000</v>
      </c>
      <c r="J349" s="16">
        <v>0</v>
      </c>
    </row>
    <row r="350" spans="1:10" ht="30" x14ac:dyDescent="0.25">
      <c r="A350" s="59" t="s">
        <v>81</v>
      </c>
      <c r="B350" s="74" t="s">
        <v>6</v>
      </c>
      <c r="C350" s="74"/>
      <c r="D350" s="59" t="s">
        <v>214</v>
      </c>
      <c r="E350" s="59" t="s">
        <v>215</v>
      </c>
      <c r="F350" s="59">
        <v>710102</v>
      </c>
      <c r="G350" s="59" t="s">
        <v>290</v>
      </c>
      <c r="H350" s="15">
        <v>361000</v>
      </c>
      <c r="I350" s="15">
        <v>0</v>
      </c>
      <c r="J350" s="16">
        <v>0</v>
      </c>
    </row>
    <row r="351" spans="1:10" ht="45" x14ac:dyDescent="0.25">
      <c r="A351" s="59" t="s">
        <v>81</v>
      </c>
      <c r="B351" s="74" t="s">
        <v>6</v>
      </c>
      <c r="C351" s="74"/>
      <c r="D351" s="59" t="s">
        <v>214</v>
      </c>
      <c r="E351" s="59" t="s">
        <v>215</v>
      </c>
      <c r="F351" s="59">
        <v>710103</v>
      </c>
      <c r="G351" s="59" t="s">
        <v>157</v>
      </c>
      <c r="H351" s="15">
        <v>0</v>
      </c>
      <c r="I351" s="15">
        <v>0</v>
      </c>
      <c r="J351" s="16">
        <v>0</v>
      </c>
    </row>
    <row r="352" spans="1:10" ht="30" x14ac:dyDescent="0.25">
      <c r="A352" s="59" t="s">
        <v>81</v>
      </c>
      <c r="B352" s="74" t="s">
        <v>6</v>
      </c>
      <c r="C352" s="74"/>
      <c r="D352" s="59" t="s">
        <v>214</v>
      </c>
      <c r="E352" s="59" t="s">
        <v>215</v>
      </c>
      <c r="F352" s="59">
        <v>710300</v>
      </c>
      <c r="G352" s="59" t="s">
        <v>261</v>
      </c>
      <c r="H352" s="15">
        <v>50000</v>
      </c>
      <c r="I352" s="15">
        <v>0</v>
      </c>
      <c r="J352" s="16">
        <v>0</v>
      </c>
    </row>
    <row r="353" spans="1:10" ht="45" x14ac:dyDescent="0.25">
      <c r="A353" s="59" t="s">
        <v>81</v>
      </c>
      <c r="B353" s="74" t="s">
        <v>6</v>
      </c>
      <c r="C353" s="74"/>
      <c r="D353" s="59" t="s">
        <v>218</v>
      </c>
      <c r="E353" s="59" t="s">
        <v>219</v>
      </c>
      <c r="F353" s="59">
        <v>580101</v>
      </c>
      <c r="G353" s="59" t="s">
        <v>143</v>
      </c>
      <c r="H353" s="15">
        <v>2028000</v>
      </c>
      <c r="I353" s="15">
        <v>1433000</v>
      </c>
      <c r="J353" s="16">
        <v>1386862.74</v>
      </c>
    </row>
    <row r="354" spans="1:10" ht="45" x14ac:dyDescent="0.25">
      <c r="A354" s="59" t="s">
        <v>81</v>
      </c>
      <c r="B354" s="74" t="s">
        <v>6</v>
      </c>
      <c r="C354" s="74"/>
      <c r="D354" s="59" t="s">
        <v>218</v>
      </c>
      <c r="E354" s="59" t="s">
        <v>219</v>
      </c>
      <c r="F354" s="59">
        <v>580102</v>
      </c>
      <c r="G354" s="59" t="s">
        <v>145</v>
      </c>
      <c r="H354" s="15">
        <v>3757000</v>
      </c>
      <c r="I354" s="15">
        <v>2290000</v>
      </c>
      <c r="J354" s="16">
        <v>1591678.57</v>
      </c>
    </row>
    <row r="355" spans="1:10" ht="45" x14ac:dyDescent="0.25">
      <c r="A355" s="59" t="s">
        <v>81</v>
      </c>
      <c r="B355" s="74" t="s">
        <v>6</v>
      </c>
      <c r="C355" s="74"/>
      <c r="D355" s="59" t="s">
        <v>218</v>
      </c>
      <c r="E355" s="59" t="s">
        <v>219</v>
      </c>
      <c r="F355" s="59">
        <v>580201</v>
      </c>
      <c r="G355" s="59" t="s">
        <v>143</v>
      </c>
      <c r="H355" s="15">
        <v>3420100</v>
      </c>
      <c r="I355" s="15">
        <v>1916100</v>
      </c>
      <c r="J355" s="16">
        <v>1058323.21</v>
      </c>
    </row>
    <row r="356" spans="1:10" ht="45" x14ac:dyDescent="0.25">
      <c r="A356" s="59" t="s">
        <v>81</v>
      </c>
      <c r="B356" s="74" t="s">
        <v>6</v>
      </c>
      <c r="C356" s="74"/>
      <c r="D356" s="59" t="s">
        <v>218</v>
      </c>
      <c r="E356" s="59" t="s">
        <v>219</v>
      </c>
      <c r="F356" s="59">
        <v>580202</v>
      </c>
      <c r="G356" s="59" t="s">
        <v>145</v>
      </c>
      <c r="H356" s="15">
        <v>4833900</v>
      </c>
      <c r="I356" s="15">
        <v>3344900</v>
      </c>
      <c r="J356" s="16">
        <v>31545.34</v>
      </c>
    </row>
    <row r="357" spans="1:10" ht="45" x14ac:dyDescent="0.25">
      <c r="A357" s="59" t="s">
        <v>81</v>
      </c>
      <c r="B357" s="74" t="s">
        <v>6</v>
      </c>
      <c r="C357" s="74"/>
      <c r="D357" s="59" t="s">
        <v>218</v>
      </c>
      <c r="E357" s="59" t="s">
        <v>219</v>
      </c>
      <c r="F357" s="59">
        <v>710101</v>
      </c>
      <c r="G357" s="59" t="s">
        <v>229</v>
      </c>
      <c r="H357" s="15">
        <v>1260000</v>
      </c>
      <c r="I357" s="15">
        <v>745000</v>
      </c>
      <c r="J357" s="16">
        <v>0</v>
      </c>
    </row>
    <row r="358" spans="1:10" ht="45" x14ac:dyDescent="0.25">
      <c r="A358" s="59" t="s">
        <v>81</v>
      </c>
      <c r="B358" s="74" t="s">
        <v>6</v>
      </c>
      <c r="C358" s="74"/>
      <c r="D358" s="59" t="s">
        <v>218</v>
      </c>
      <c r="E358" s="59" t="s">
        <v>219</v>
      </c>
      <c r="F358" s="59">
        <v>710102</v>
      </c>
      <c r="G358" s="59" t="s">
        <v>290</v>
      </c>
      <c r="H358" s="15">
        <v>87000</v>
      </c>
      <c r="I358" s="15">
        <v>0</v>
      </c>
      <c r="J358" s="16">
        <v>0</v>
      </c>
    </row>
    <row r="359" spans="1:10" ht="45" x14ac:dyDescent="0.25">
      <c r="A359" s="59" t="s">
        <v>81</v>
      </c>
      <c r="B359" s="74" t="s">
        <v>6</v>
      </c>
      <c r="C359" s="74"/>
      <c r="D359" s="59" t="s">
        <v>218</v>
      </c>
      <c r="E359" s="59" t="s">
        <v>219</v>
      </c>
      <c r="F359" s="59">
        <v>710103</v>
      </c>
      <c r="G359" s="59" t="s">
        <v>157</v>
      </c>
      <c r="H359" s="15">
        <v>100000</v>
      </c>
      <c r="I359" s="15">
        <v>100000</v>
      </c>
      <c r="J359" s="16">
        <v>0</v>
      </c>
    </row>
    <row r="360" spans="1:10" ht="45" x14ac:dyDescent="0.25">
      <c r="A360" s="59" t="s">
        <v>81</v>
      </c>
      <c r="B360" s="74" t="s">
        <v>6</v>
      </c>
      <c r="C360" s="74"/>
      <c r="D360" s="59" t="s">
        <v>218</v>
      </c>
      <c r="E360" s="59" t="s">
        <v>219</v>
      </c>
      <c r="F360" s="59">
        <v>710130</v>
      </c>
      <c r="G360" s="59" t="s">
        <v>291</v>
      </c>
      <c r="H360" s="15">
        <v>0</v>
      </c>
      <c r="I360" s="15">
        <v>0</v>
      </c>
      <c r="J360" s="16">
        <v>0</v>
      </c>
    </row>
    <row r="361" spans="1:10" ht="45" x14ac:dyDescent="0.25">
      <c r="A361" s="59" t="s">
        <v>81</v>
      </c>
      <c r="B361" s="74" t="s">
        <v>6</v>
      </c>
      <c r="C361" s="74"/>
      <c r="D361" s="59" t="s">
        <v>218</v>
      </c>
      <c r="E361" s="59" t="s">
        <v>219</v>
      </c>
      <c r="F361" s="59">
        <v>710300</v>
      </c>
      <c r="G361" s="59" t="s">
        <v>261</v>
      </c>
      <c r="H361" s="15">
        <v>731700</v>
      </c>
      <c r="I361" s="15">
        <v>395000</v>
      </c>
      <c r="J361" s="16">
        <v>0</v>
      </c>
    </row>
    <row r="362" spans="1:10" x14ac:dyDescent="0.25">
      <c r="A362" s="83" t="s">
        <v>320</v>
      </c>
      <c r="B362" s="83"/>
      <c r="C362" s="83"/>
      <c r="D362" s="83"/>
      <c r="E362" s="83"/>
      <c r="F362" s="83"/>
      <c r="G362" s="83"/>
      <c r="H362" s="15">
        <f>SUM(H345:H361)</f>
        <v>18039000</v>
      </c>
      <c r="I362" s="15">
        <f t="shared" ref="I362:J362" si="20">SUM(I345:I361)</f>
        <v>10807000</v>
      </c>
      <c r="J362" s="15">
        <f t="shared" si="20"/>
        <v>4068409.86</v>
      </c>
    </row>
    <row r="363" spans="1:10" ht="45" x14ac:dyDescent="0.25">
      <c r="A363" s="59" t="s">
        <v>81</v>
      </c>
      <c r="B363" s="74" t="s">
        <v>6</v>
      </c>
      <c r="C363" s="74"/>
      <c r="D363" s="59">
        <v>705000</v>
      </c>
      <c r="E363" s="59" t="s">
        <v>304</v>
      </c>
      <c r="F363" s="59">
        <v>710130</v>
      </c>
      <c r="G363" s="59" t="s">
        <v>291</v>
      </c>
      <c r="H363" s="15">
        <v>760000</v>
      </c>
      <c r="I363" s="15">
        <v>760000</v>
      </c>
      <c r="J363" s="16">
        <v>278460</v>
      </c>
    </row>
    <row r="364" spans="1:10" x14ac:dyDescent="0.25">
      <c r="A364" s="83" t="s">
        <v>321</v>
      </c>
      <c r="B364" s="83"/>
      <c r="C364" s="83"/>
      <c r="D364" s="83"/>
      <c r="E364" s="83"/>
      <c r="F364" s="83"/>
      <c r="G364" s="83"/>
      <c r="H364" s="15">
        <f>SUM(H363)</f>
        <v>760000</v>
      </c>
      <c r="I364" s="15">
        <f t="shared" ref="I364:J364" si="21">SUM(I363)</f>
        <v>760000</v>
      </c>
      <c r="J364" s="15">
        <f t="shared" si="21"/>
        <v>278460</v>
      </c>
    </row>
    <row r="365" spans="1:10" ht="30" x14ac:dyDescent="0.25">
      <c r="A365" s="59" t="s">
        <v>81</v>
      </c>
      <c r="B365" s="74" t="s">
        <v>6</v>
      </c>
      <c r="C365" s="74"/>
      <c r="D365" s="59">
        <v>740300</v>
      </c>
      <c r="E365" s="59" t="s">
        <v>305</v>
      </c>
      <c r="F365" s="59">
        <v>710130</v>
      </c>
      <c r="G365" s="59" t="s">
        <v>291</v>
      </c>
      <c r="H365" s="15">
        <v>15000</v>
      </c>
      <c r="I365" s="15">
        <v>15000</v>
      </c>
      <c r="J365" s="16">
        <v>0</v>
      </c>
    </row>
    <row r="366" spans="1:10" ht="30" x14ac:dyDescent="0.25">
      <c r="A366" s="59" t="s">
        <v>81</v>
      </c>
      <c r="B366" s="74" t="s">
        <v>6</v>
      </c>
      <c r="C366" s="74"/>
      <c r="D366" s="59">
        <v>740502</v>
      </c>
      <c r="E366" s="59" t="s">
        <v>306</v>
      </c>
      <c r="F366" s="59">
        <v>710130</v>
      </c>
      <c r="G366" s="59" t="s">
        <v>291</v>
      </c>
      <c r="H366" s="15">
        <v>525000</v>
      </c>
      <c r="I366" s="15">
        <v>525000</v>
      </c>
      <c r="J366" s="16">
        <v>45220</v>
      </c>
    </row>
    <row r="367" spans="1:10" x14ac:dyDescent="0.25">
      <c r="A367" s="83" t="s">
        <v>322</v>
      </c>
      <c r="B367" s="83"/>
      <c r="C367" s="83"/>
      <c r="D367" s="83"/>
      <c r="E367" s="83"/>
      <c r="F367" s="83"/>
      <c r="G367" s="83"/>
      <c r="H367" s="15">
        <f>SUM(H365:H366)</f>
        <v>540000</v>
      </c>
      <c r="I367" s="15">
        <f t="shared" ref="I367:J367" si="22">SUM(I365:I366)</f>
        <v>540000</v>
      </c>
      <c r="J367" s="15">
        <f t="shared" si="22"/>
        <v>45220</v>
      </c>
    </row>
    <row r="368" spans="1:10" ht="30" x14ac:dyDescent="0.25">
      <c r="A368" s="59" t="s">
        <v>81</v>
      </c>
      <c r="B368" s="74" t="s">
        <v>6</v>
      </c>
      <c r="C368" s="74"/>
      <c r="D368" s="59" t="s">
        <v>224</v>
      </c>
      <c r="E368" s="59" t="s">
        <v>225</v>
      </c>
      <c r="F368" s="59">
        <v>550113</v>
      </c>
      <c r="G368" s="59" t="s">
        <v>294</v>
      </c>
      <c r="H368" s="15">
        <v>1350000</v>
      </c>
      <c r="I368" s="15">
        <v>1350000</v>
      </c>
      <c r="J368" s="16">
        <v>844554.19</v>
      </c>
    </row>
    <row r="369" spans="1:10" ht="30" x14ac:dyDescent="0.25">
      <c r="A369" s="59" t="s">
        <v>81</v>
      </c>
      <c r="B369" s="74" t="s">
        <v>6</v>
      </c>
      <c r="C369" s="74"/>
      <c r="D369" s="59" t="s">
        <v>224</v>
      </c>
      <c r="E369" s="59" t="s">
        <v>225</v>
      </c>
      <c r="F369" s="59">
        <v>580101</v>
      </c>
      <c r="G369" s="59" t="s">
        <v>143</v>
      </c>
      <c r="H369" s="15">
        <v>10298000</v>
      </c>
      <c r="I369" s="15">
        <v>325000</v>
      </c>
      <c r="J369" s="16">
        <v>236352.69</v>
      </c>
    </row>
    <row r="370" spans="1:10" ht="30" x14ac:dyDescent="0.25">
      <c r="A370" s="59" t="s">
        <v>81</v>
      </c>
      <c r="B370" s="74" t="s">
        <v>6</v>
      </c>
      <c r="C370" s="74"/>
      <c r="D370" s="59" t="s">
        <v>224</v>
      </c>
      <c r="E370" s="59" t="s">
        <v>225</v>
      </c>
      <c r="F370" s="59">
        <v>580102</v>
      </c>
      <c r="G370" s="59" t="s">
        <v>145</v>
      </c>
      <c r="H370" s="15">
        <v>58350000</v>
      </c>
      <c r="I370" s="15">
        <v>1823000</v>
      </c>
      <c r="J370" s="16">
        <v>1339331.96</v>
      </c>
    </row>
    <row r="371" spans="1:10" ht="30" x14ac:dyDescent="0.25">
      <c r="A371" s="59" t="s">
        <v>81</v>
      </c>
      <c r="B371" s="74" t="s">
        <v>6</v>
      </c>
      <c r="C371" s="74"/>
      <c r="D371" s="59" t="s">
        <v>224</v>
      </c>
      <c r="E371" s="59" t="s">
        <v>225</v>
      </c>
      <c r="F371" s="59" t="s">
        <v>226</v>
      </c>
      <c r="G371" s="59" t="s">
        <v>227</v>
      </c>
      <c r="H371" s="15">
        <v>1627000</v>
      </c>
      <c r="I371" s="15">
        <v>1627000</v>
      </c>
      <c r="J371" s="16">
        <v>18887.849999999999</v>
      </c>
    </row>
    <row r="372" spans="1:10" ht="30" x14ac:dyDescent="0.25">
      <c r="A372" s="59" t="s">
        <v>81</v>
      </c>
      <c r="B372" s="74" t="s">
        <v>6</v>
      </c>
      <c r="C372" s="74"/>
      <c r="D372" s="59" t="s">
        <v>224</v>
      </c>
      <c r="E372" s="59" t="s">
        <v>225</v>
      </c>
      <c r="F372" s="59" t="s">
        <v>228</v>
      </c>
      <c r="G372" s="59" t="s">
        <v>229</v>
      </c>
      <c r="H372" s="15">
        <v>204386000</v>
      </c>
      <c r="I372" s="15">
        <v>48051000</v>
      </c>
      <c r="J372" s="16">
        <v>24718675.359999999</v>
      </c>
    </row>
    <row r="373" spans="1:10" ht="30" x14ac:dyDescent="0.25">
      <c r="A373" s="59" t="s">
        <v>81</v>
      </c>
      <c r="B373" s="74" t="s">
        <v>6</v>
      </c>
      <c r="C373" s="74"/>
      <c r="D373" s="59" t="s">
        <v>224</v>
      </c>
      <c r="E373" s="59" t="s">
        <v>225</v>
      </c>
      <c r="F373" s="59">
        <v>710102</v>
      </c>
      <c r="G373" s="59" t="s">
        <v>290</v>
      </c>
      <c r="H373" s="15">
        <v>90000</v>
      </c>
      <c r="I373" s="15">
        <v>90000</v>
      </c>
      <c r="J373" s="16">
        <v>0</v>
      </c>
    </row>
    <row r="374" spans="1:10" ht="30" x14ac:dyDescent="0.25">
      <c r="A374" s="59" t="s">
        <v>81</v>
      </c>
      <c r="B374" s="74" t="s">
        <v>6</v>
      </c>
      <c r="C374" s="74"/>
      <c r="D374" s="59" t="s">
        <v>224</v>
      </c>
      <c r="E374" s="59" t="s">
        <v>225</v>
      </c>
      <c r="F374" s="59">
        <v>710130</v>
      </c>
      <c r="G374" s="59" t="s">
        <v>291</v>
      </c>
      <c r="H374" s="15">
        <v>23000</v>
      </c>
      <c r="I374" s="15">
        <v>23000</v>
      </c>
      <c r="J374" s="16">
        <v>9615.2000000000007</v>
      </c>
    </row>
    <row r="375" spans="1:10" ht="30" x14ac:dyDescent="0.25">
      <c r="A375" s="59" t="s">
        <v>81</v>
      </c>
      <c r="B375" s="74" t="s">
        <v>6</v>
      </c>
      <c r="C375" s="74"/>
      <c r="D375" s="59" t="s">
        <v>230</v>
      </c>
      <c r="E375" s="59" t="s">
        <v>231</v>
      </c>
      <c r="F375" s="59">
        <v>550113</v>
      </c>
      <c r="G375" s="59" t="s">
        <v>294</v>
      </c>
      <c r="H375" s="15">
        <v>27380000</v>
      </c>
      <c r="I375" s="15">
        <v>23100000</v>
      </c>
      <c r="J375" s="16">
        <v>3126809.09</v>
      </c>
    </row>
    <row r="376" spans="1:10" ht="75" x14ac:dyDescent="0.25">
      <c r="A376" s="59" t="s">
        <v>81</v>
      </c>
      <c r="B376" s="74" t="s">
        <v>6</v>
      </c>
      <c r="C376" s="74"/>
      <c r="D376" s="59" t="s">
        <v>230</v>
      </c>
      <c r="E376" s="59" t="s">
        <v>231</v>
      </c>
      <c r="F376" s="59" t="s">
        <v>232</v>
      </c>
      <c r="G376" s="59" t="s">
        <v>233</v>
      </c>
      <c r="H376" s="15">
        <v>0</v>
      </c>
      <c r="I376" s="15">
        <v>0</v>
      </c>
      <c r="J376" s="16">
        <v>0</v>
      </c>
    </row>
    <row r="377" spans="1:10" x14ac:dyDescent="0.25">
      <c r="A377" s="83" t="s">
        <v>325</v>
      </c>
      <c r="B377" s="83"/>
      <c r="C377" s="83"/>
      <c r="D377" s="83"/>
      <c r="E377" s="83"/>
      <c r="F377" s="83"/>
      <c r="G377" s="83"/>
      <c r="H377" s="15">
        <f>SUM(H368:H376)</f>
        <v>303504000</v>
      </c>
      <c r="I377" s="15">
        <f t="shared" ref="I377:J377" si="23">SUM(I368:I376)</f>
        <v>76389000</v>
      </c>
      <c r="J377" s="15">
        <f t="shared" si="23"/>
        <v>30294226.34</v>
      </c>
    </row>
    <row r="378" spans="1:10" ht="45" x14ac:dyDescent="0.25">
      <c r="A378" s="59" t="s">
        <v>81</v>
      </c>
      <c r="B378" s="74" t="s">
        <v>6</v>
      </c>
      <c r="C378" s="74"/>
      <c r="D378" s="59" t="s">
        <v>234</v>
      </c>
      <c r="E378" s="59" t="s">
        <v>235</v>
      </c>
      <c r="F378" s="59">
        <v>510229</v>
      </c>
      <c r="G378" s="59" t="s">
        <v>293</v>
      </c>
      <c r="H378" s="15">
        <v>600000</v>
      </c>
      <c r="I378" s="15">
        <v>600000</v>
      </c>
      <c r="J378" s="16">
        <v>77000</v>
      </c>
    </row>
    <row r="379" spans="1:10" x14ac:dyDescent="0.25">
      <c r="A379" s="83" t="s">
        <v>326</v>
      </c>
      <c r="B379" s="83"/>
      <c r="C379" s="83"/>
      <c r="D379" s="83"/>
      <c r="E379" s="83"/>
      <c r="F379" s="83"/>
      <c r="G379" s="83"/>
      <c r="H379" s="15">
        <f>SUM(H378)</f>
        <v>600000</v>
      </c>
      <c r="I379" s="15">
        <f t="shared" ref="I379:J379" si="24">SUM(I378)</f>
        <v>600000</v>
      </c>
      <c r="J379" s="15">
        <f t="shared" si="24"/>
        <v>77000</v>
      </c>
    </row>
    <row r="380" spans="1:10" x14ac:dyDescent="0.25">
      <c r="A380" s="78" t="s">
        <v>311</v>
      </c>
      <c r="B380" s="78"/>
      <c r="C380" s="78"/>
      <c r="D380" s="78"/>
      <c r="E380" s="78"/>
      <c r="F380" s="78"/>
      <c r="G380" s="78"/>
      <c r="H380" s="18">
        <f>H313+H321+H324+H327+H335+H337+H344+H362+H364+H367+H377+H379</f>
        <v>386859020</v>
      </c>
      <c r="I380" s="18">
        <f>I313+I321+I324+I327+I335+I337+I344+I362+I364+I367+I377+I379</f>
        <v>135602020</v>
      </c>
      <c r="J380" s="18">
        <f>J313+J321+J324+J327+J335+J337+J344+J362+J364+J367+J377+J379</f>
        <v>46101487.620000005</v>
      </c>
    </row>
    <row r="381" spans="1:10" x14ac:dyDescent="0.25">
      <c r="A381" s="81" t="s">
        <v>328</v>
      </c>
      <c r="B381" s="81"/>
      <c r="C381" s="81"/>
      <c r="D381" s="81"/>
      <c r="E381" s="81"/>
      <c r="F381" s="81"/>
      <c r="G381" s="81"/>
      <c r="H381" s="28">
        <f>H308+H380</f>
        <v>611571520</v>
      </c>
      <c r="I381" s="28">
        <f>I308+I380</f>
        <v>287442020</v>
      </c>
      <c r="J381" s="28">
        <f>J308+J380</f>
        <v>174179323.36000001</v>
      </c>
    </row>
    <row r="382" spans="1:10" x14ac:dyDescent="0.25">
      <c r="A382" s="82" t="s">
        <v>329</v>
      </c>
      <c r="B382" s="82"/>
      <c r="C382" s="82"/>
      <c r="D382" s="82"/>
      <c r="E382" s="82"/>
      <c r="F382" s="82"/>
      <c r="G382" s="82"/>
      <c r="H382" s="28">
        <f>H45-H381</f>
        <v>-74396000</v>
      </c>
      <c r="I382" s="28">
        <f>I45-I381</f>
        <v>-60870000</v>
      </c>
      <c r="J382" s="28">
        <f>J45-J381</f>
        <v>47344584.269999981</v>
      </c>
    </row>
    <row r="383" spans="1:10" x14ac:dyDescent="0.25">
      <c r="A383" s="78" t="s">
        <v>310</v>
      </c>
      <c r="B383" s="78"/>
      <c r="C383" s="78"/>
      <c r="D383" s="78"/>
      <c r="E383" s="78"/>
      <c r="F383" s="78"/>
      <c r="G383" s="78"/>
      <c r="H383" s="29">
        <f>H29-H308</f>
        <v>0</v>
      </c>
      <c r="I383" s="29">
        <f>I29-I308</f>
        <v>0</v>
      </c>
      <c r="J383" s="29">
        <f>J29-J308</f>
        <v>23376310.98999998</v>
      </c>
    </row>
    <row r="384" spans="1:10" x14ac:dyDescent="0.25">
      <c r="A384" s="78" t="s">
        <v>311</v>
      </c>
      <c r="B384" s="78"/>
      <c r="C384" s="78"/>
      <c r="D384" s="78"/>
      <c r="E384" s="78"/>
      <c r="F384" s="78"/>
      <c r="G384" s="78"/>
      <c r="H384" s="29">
        <f>H44-H380</f>
        <v>-74396000</v>
      </c>
      <c r="I384" s="29">
        <f>I44-I380</f>
        <v>-60870000</v>
      </c>
      <c r="J384" s="29">
        <f>J44-J380</f>
        <v>23968273.279999986</v>
      </c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75" t="s">
        <v>281</v>
      </c>
      <c r="B386" s="75"/>
      <c r="C386" s="75"/>
      <c r="D386" s="75"/>
      <c r="E386" s="75"/>
      <c r="F386" s="1"/>
      <c r="G386" s="1"/>
      <c r="H386" s="1"/>
      <c r="I386" s="1"/>
      <c r="J386" s="1"/>
    </row>
    <row r="387" spans="1:10" x14ac:dyDescent="0.25">
      <c r="A387" s="75" t="s">
        <v>282</v>
      </c>
      <c r="B387" s="75"/>
      <c r="C387" s="75"/>
      <c r="D387" s="75"/>
      <c r="E387" s="75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75" t="s">
        <v>283</v>
      </c>
      <c r="H388" s="75"/>
      <c r="I388" s="75"/>
      <c r="J388" s="75"/>
    </row>
    <row r="389" spans="1:10" x14ac:dyDescent="0.25">
      <c r="A389" s="1"/>
      <c r="B389" s="1"/>
      <c r="C389" s="1"/>
      <c r="D389" s="1"/>
      <c r="E389" s="1"/>
      <c r="F389" s="1"/>
      <c r="G389" s="75" t="s">
        <v>358</v>
      </c>
      <c r="H389" s="75"/>
      <c r="I389" s="75"/>
      <c r="J389" s="75"/>
    </row>
    <row r="390" spans="1:10" x14ac:dyDescent="0.25">
      <c r="A390" s="1"/>
      <c r="B390" s="1"/>
      <c r="C390" s="1"/>
      <c r="D390" s="1"/>
      <c r="E390" s="1"/>
      <c r="F390" s="1"/>
      <c r="G390" s="75" t="s">
        <v>307</v>
      </c>
      <c r="H390" s="75"/>
      <c r="I390" s="75"/>
      <c r="J390" s="75"/>
    </row>
  </sheetData>
  <mergeCells count="385">
    <mergeCell ref="B86:C86"/>
    <mergeCell ref="B141:C141"/>
    <mergeCell ref="A142:G142"/>
    <mergeCell ref="B181:C181"/>
    <mergeCell ref="B214:C214"/>
    <mergeCell ref="A313:G313"/>
    <mergeCell ref="B351:C351"/>
    <mergeCell ref="B352:C352"/>
    <mergeCell ref="A324:G324"/>
    <mergeCell ref="A327:G327"/>
    <mergeCell ref="B278:C278"/>
    <mergeCell ref="B279:C279"/>
    <mergeCell ref="B249:C249"/>
    <mergeCell ref="B178:C178"/>
    <mergeCell ref="B171:C171"/>
    <mergeCell ref="B174:C174"/>
    <mergeCell ref="B334:C334"/>
    <mergeCell ref="A308:G308"/>
    <mergeCell ref="B350:C350"/>
    <mergeCell ref="B166:C166"/>
    <mergeCell ref="B168:C168"/>
    <mergeCell ref="B187:C187"/>
    <mergeCell ref="B188:C188"/>
    <mergeCell ref="B192:C192"/>
    <mergeCell ref="A377:G377"/>
    <mergeCell ref="A305:G305"/>
    <mergeCell ref="B213:C213"/>
    <mergeCell ref="B217:C217"/>
    <mergeCell ref="B218:C218"/>
    <mergeCell ref="B197:C197"/>
    <mergeCell ref="B198:C198"/>
    <mergeCell ref="B201:C201"/>
    <mergeCell ref="B208:C208"/>
    <mergeCell ref="B209:C209"/>
    <mergeCell ref="B210:C210"/>
    <mergeCell ref="B200:C200"/>
    <mergeCell ref="B202:C202"/>
    <mergeCell ref="B199:C199"/>
    <mergeCell ref="A364:G364"/>
    <mergeCell ref="A367:G367"/>
    <mergeCell ref="A280:G280"/>
    <mergeCell ref="A282:G282"/>
    <mergeCell ref="B366:C366"/>
    <mergeCell ref="B230:C230"/>
    <mergeCell ref="B237:C237"/>
    <mergeCell ref="B215:C215"/>
    <mergeCell ref="B216:C216"/>
    <mergeCell ref="B283:C283"/>
    <mergeCell ref="B191:C191"/>
    <mergeCell ref="B162:C162"/>
    <mergeCell ref="B164:C164"/>
    <mergeCell ref="B358:C358"/>
    <mergeCell ref="B265:C265"/>
    <mergeCell ref="B274:C274"/>
    <mergeCell ref="A275:G275"/>
    <mergeCell ref="B323:C323"/>
    <mergeCell ref="B342:C342"/>
    <mergeCell ref="B247:C247"/>
    <mergeCell ref="B170:C170"/>
    <mergeCell ref="A176:G176"/>
    <mergeCell ref="B196:C196"/>
    <mergeCell ref="B276:C276"/>
    <mergeCell ref="B349:C349"/>
    <mergeCell ref="B288:C288"/>
    <mergeCell ref="B291:C291"/>
    <mergeCell ref="B292:C292"/>
    <mergeCell ref="B206:C206"/>
    <mergeCell ref="B179:C179"/>
    <mergeCell ref="B184:C184"/>
    <mergeCell ref="B185:C185"/>
    <mergeCell ref="B186:C186"/>
    <mergeCell ref="B229:C229"/>
    <mergeCell ref="A102:G102"/>
    <mergeCell ref="A115:G115"/>
    <mergeCell ref="B250:C250"/>
    <mergeCell ref="B254:C254"/>
    <mergeCell ref="B259:C259"/>
    <mergeCell ref="B260:C260"/>
    <mergeCell ref="B262:C262"/>
    <mergeCell ref="B264:C264"/>
    <mergeCell ref="B248:C248"/>
    <mergeCell ref="B241:C241"/>
    <mergeCell ref="B242:C242"/>
    <mergeCell ref="B243:C243"/>
    <mergeCell ref="B244:C244"/>
    <mergeCell ref="B245:C245"/>
    <mergeCell ref="B167:C167"/>
    <mergeCell ref="B239:C239"/>
    <mergeCell ref="B258:C258"/>
    <mergeCell ref="B261:C261"/>
    <mergeCell ref="B263:C263"/>
    <mergeCell ref="B173:C173"/>
    <mergeCell ref="B175:C175"/>
    <mergeCell ref="B180:C180"/>
    <mergeCell ref="B182:C182"/>
    <mergeCell ref="B183:C183"/>
    <mergeCell ref="A80:G80"/>
    <mergeCell ref="A89:G89"/>
    <mergeCell ref="A321:G321"/>
    <mergeCell ref="A92:G92"/>
    <mergeCell ref="B153:C153"/>
    <mergeCell ref="B154:C154"/>
    <mergeCell ref="B158:C158"/>
    <mergeCell ref="B159:C159"/>
    <mergeCell ref="B160:C160"/>
    <mergeCell ref="B161:C161"/>
    <mergeCell ref="B163:C163"/>
    <mergeCell ref="B165:C165"/>
    <mergeCell ref="B177:C177"/>
    <mergeCell ref="B240:C240"/>
    <mergeCell ref="B220:C220"/>
    <mergeCell ref="B221:C221"/>
    <mergeCell ref="B224:C224"/>
    <mergeCell ref="B225:C225"/>
    <mergeCell ref="B155:C155"/>
    <mergeCell ref="B156:C156"/>
    <mergeCell ref="B85:C85"/>
    <mergeCell ref="B172:C172"/>
    <mergeCell ref="B169:C169"/>
    <mergeCell ref="B157:C157"/>
    <mergeCell ref="A387:E387"/>
    <mergeCell ref="B266:C266"/>
    <mergeCell ref="B267:C267"/>
    <mergeCell ref="B269:C269"/>
    <mergeCell ref="B251:C251"/>
    <mergeCell ref="B252:C252"/>
    <mergeCell ref="B253:C253"/>
    <mergeCell ref="B255:C255"/>
    <mergeCell ref="B256:C256"/>
    <mergeCell ref="B257:C257"/>
    <mergeCell ref="B268:C268"/>
    <mergeCell ref="B353:C353"/>
    <mergeCell ref="B354:C354"/>
    <mergeCell ref="B355:C355"/>
    <mergeCell ref="B356:C356"/>
    <mergeCell ref="B357:C357"/>
    <mergeCell ref="B359:C359"/>
    <mergeCell ref="B360:C360"/>
    <mergeCell ref="B361:C361"/>
    <mergeCell ref="B272:C272"/>
    <mergeCell ref="B363:C363"/>
    <mergeCell ref="B365:C365"/>
    <mergeCell ref="A379:G379"/>
    <mergeCell ref="A307:G307"/>
    <mergeCell ref="A381:G381"/>
    <mergeCell ref="A382:G382"/>
    <mergeCell ref="A386:E386"/>
    <mergeCell ref="B294:C294"/>
    <mergeCell ref="B295:C295"/>
    <mergeCell ref="B296:C296"/>
    <mergeCell ref="B297:C297"/>
    <mergeCell ref="B371:C371"/>
    <mergeCell ref="B372:C372"/>
    <mergeCell ref="B341:C341"/>
    <mergeCell ref="B343:C343"/>
    <mergeCell ref="B338:C338"/>
    <mergeCell ref="B339:C339"/>
    <mergeCell ref="B340:C340"/>
    <mergeCell ref="A383:G383"/>
    <mergeCell ref="A384:G384"/>
    <mergeCell ref="A335:G335"/>
    <mergeCell ref="A337:G337"/>
    <mergeCell ref="A344:G344"/>
    <mergeCell ref="A362:G362"/>
    <mergeCell ref="A380:G380"/>
    <mergeCell ref="B322:C322"/>
    <mergeCell ref="B325:C325"/>
    <mergeCell ref="B316:C316"/>
    <mergeCell ref="B195:C195"/>
    <mergeCell ref="B326:C326"/>
    <mergeCell ref="B203:C203"/>
    <mergeCell ref="B204:C204"/>
    <mergeCell ref="B205:C205"/>
    <mergeCell ref="B207:C207"/>
    <mergeCell ref="B232:C232"/>
    <mergeCell ref="B233:C233"/>
    <mergeCell ref="B234:C234"/>
    <mergeCell ref="B235:C235"/>
    <mergeCell ref="B236:C236"/>
    <mergeCell ref="B238:C238"/>
    <mergeCell ref="B212:C212"/>
    <mergeCell ref="B226:C226"/>
    <mergeCell ref="B227:C227"/>
    <mergeCell ref="B222:C222"/>
    <mergeCell ref="B223:C223"/>
    <mergeCell ref="B231:C231"/>
    <mergeCell ref="B219:C219"/>
    <mergeCell ref="B228:C228"/>
    <mergeCell ref="B306:C306"/>
    <mergeCell ref="B277:C277"/>
    <mergeCell ref="A273:G273"/>
    <mergeCell ref="B281:C281"/>
    <mergeCell ref="B128:C128"/>
    <mergeCell ref="B129:C129"/>
    <mergeCell ref="B130:C130"/>
    <mergeCell ref="B134:C134"/>
    <mergeCell ref="B138:C138"/>
    <mergeCell ref="B144:C144"/>
    <mergeCell ref="B145:C145"/>
    <mergeCell ref="B146:C146"/>
    <mergeCell ref="B147:C147"/>
    <mergeCell ref="A140:G140"/>
    <mergeCell ref="B131:C131"/>
    <mergeCell ref="B132:C132"/>
    <mergeCell ref="B133:C133"/>
    <mergeCell ref="B135:C135"/>
    <mergeCell ref="B148:C148"/>
    <mergeCell ref="B149:C149"/>
    <mergeCell ref="B150:C150"/>
    <mergeCell ref="B151:C151"/>
    <mergeCell ref="B152:C152"/>
    <mergeCell ref="B76:C76"/>
    <mergeCell ref="B77:C77"/>
    <mergeCell ref="B78:C78"/>
    <mergeCell ref="B79:C79"/>
    <mergeCell ref="B82:C82"/>
    <mergeCell ref="B83:C83"/>
    <mergeCell ref="B312:C312"/>
    <mergeCell ref="B314:C314"/>
    <mergeCell ref="B315:C315"/>
    <mergeCell ref="B105:C105"/>
    <mergeCell ref="B106:C106"/>
    <mergeCell ref="B108:C108"/>
    <mergeCell ref="B109:C109"/>
    <mergeCell ref="B110:C110"/>
    <mergeCell ref="B119:C119"/>
    <mergeCell ref="B121:C121"/>
    <mergeCell ref="B122:C122"/>
    <mergeCell ref="B125:C125"/>
    <mergeCell ref="B120:C120"/>
    <mergeCell ref="B123:C123"/>
    <mergeCell ref="B124:C124"/>
    <mergeCell ref="B111:C111"/>
    <mergeCell ref="B112:C112"/>
    <mergeCell ref="B270:C270"/>
    <mergeCell ref="B317:C317"/>
    <mergeCell ref="B318:C318"/>
    <mergeCell ref="B319:C319"/>
    <mergeCell ref="B320:C320"/>
    <mergeCell ref="B91:C91"/>
    <mergeCell ref="B97:C97"/>
    <mergeCell ref="B113:C113"/>
    <mergeCell ref="B114:C114"/>
    <mergeCell ref="B136:C136"/>
    <mergeCell ref="B137:C137"/>
    <mergeCell ref="B143:C143"/>
    <mergeCell ref="B246:C246"/>
    <mergeCell ref="B271:C271"/>
    <mergeCell ref="B189:C189"/>
    <mergeCell ref="B190:C190"/>
    <mergeCell ref="B211:C211"/>
    <mergeCell ref="B193:C193"/>
    <mergeCell ref="B194:C194"/>
    <mergeCell ref="B116:C116"/>
    <mergeCell ref="B117:C117"/>
    <mergeCell ref="B118:C118"/>
    <mergeCell ref="B126:C126"/>
    <mergeCell ref="B127:C127"/>
    <mergeCell ref="B139:C139"/>
    <mergeCell ref="B73:C73"/>
    <mergeCell ref="B74:C74"/>
    <mergeCell ref="B75:C75"/>
    <mergeCell ref="B309:C309"/>
    <mergeCell ref="B310:C310"/>
    <mergeCell ref="B311:C311"/>
    <mergeCell ref="B298:C298"/>
    <mergeCell ref="B299:C299"/>
    <mergeCell ref="B84:C84"/>
    <mergeCell ref="B81:C81"/>
    <mergeCell ref="B93:C93"/>
    <mergeCell ref="B94:C94"/>
    <mergeCell ref="B95:C95"/>
    <mergeCell ref="B96:C96"/>
    <mergeCell ref="B98:C98"/>
    <mergeCell ref="B99:C99"/>
    <mergeCell ref="B100:C100"/>
    <mergeCell ref="B101:C101"/>
    <mergeCell ref="B87:C87"/>
    <mergeCell ref="B88:C88"/>
    <mergeCell ref="B90:C90"/>
    <mergeCell ref="B103:C103"/>
    <mergeCell ref="B104:C104"/>
    <mergeCell ref="B107:C107"/>
    <mergeCell ref="B42:C42"/>
    <mergeCell ref="B43:C43"/>
    <mergeCell ref="B46:C46"/>
    <mergeCell ref="B47:C47"/>
    <mergeCell ref="B48:C48"/>
    <mergeCell ref="B25:C25"/>
    <mergeCell ref="B31:C31"/>
    <mergeCell ref="B32:C32"/>
    <mergeCell ref="B27:C27"/>
    <mergeCell ref="B36:C36"/>
    <mergeCell ref="B28:C28"/>
    <mergeCell ref="B26:C26"/>
    <mergeCell ref="B34:C34"/>
    <mergeCell ref="B35:C35"/>
    <mergeCell ref="B38:C38"/>
    <mergeCell ref="B39:C39"/>
    <mergeCell ref="B40:C40"/>
    <mergeCell ref="B41:C41"/>
    <mergeCell ref="A29:G29"/>
    <mergeCell ref="A44:G44"/>
    <mergeCell ref="A45:G45"/>
    <mergeCell ref="B66:C66"/>
    <mergeCell ref="B67:C67"/>
    <mergeCell ref="B70:C70"/>
    <mergeCell ref="A5:J5"/>
    <mergeCell ref="A6:J6"/>
    <mergeCell ref="A7:J7"/>
    <mergeCell ref="B10:C10"/>
    <mergeCell ref="B19:C19"/>
    <mergeCell ref="B20:C20"/>
    <mergeCell ref="B21:C21"/>
    <mergeCell ref="B12:C12"/>
    <mergeCell ref="B22:C22"/>
    <mergeCell ref="B18:C18"/>
    <mergeCell ref="B23:C23"/>
    <mergeCell ref="B24:C24"/>
    <mergeCell ref="B11:C11"/>
    <mergeCell ref="B13:C13"/>
    <mergeCell ref="B14:C14"/>
    <mergeCell ref="B15:C15"/>
    <mergeCell ref="B16:C16"/>
    <mergeCell ref="B17:C17"/>
    <mergeCell ref="B37:C37"/>
    <mergeCell ref="B33:C33"/>
    <mergeCell ref="B30:C30"/>
    <mergeCell ref="B62:C62"/>
    <mergeCell ref="B63:C63"/>
    <mergeCell ref="B64:C64"/>
    <mergeCell ref="B51:C51"/>
    <mergeCell ref="B52:C52"/>
    <mergeCell ref="B53:C53"/>
    <mergeCell ref="B54:C54"/>
    <mergeCell ref="B55:C55"/>
    <mergeCell ref="B57:C57"/>
    <mergeCell ref="G389:J389"/>
    <mergeCell ref="G388:J388"/>
    <mergeCell ref="G390:J390"/>
    <mergeCell ref="B300:C300"/>
    <mergeCell ref="B301:C301"/>
    <mergeCell ref="B302:C302"/>
    <mergeCell ref="B303:C303"/>
    <mergeCell ref="B304:C304"/>
    <mergeCell ref="B368:C368"/>
    <mergeCell ref="B369:C369"/>
    <mergeCell ref="B370:C370"/>
    <mergeCell ref="B373:C373"/>
    <mergeCell ref="B330:C330"/>
    <mergeCell ref="B331:C331"/>
    <mergeCell ref="B332:C332"/>
    <mergeCell ref="B333:C333"/>
    <mergeCell ref="B345:C345"/>
    <mergeCell ref="B346:C346"/>
    <mergeCell ref="B347:C347"/>
    <mergeCell ref="B348:C348"/>
    <mergeCell ref="B376:C376"/>
    <mergeCell ref="B336:C336"/>
    <mergeCell ref="B328:C328"/>
    <mergeCell ref="B329:C329"/>
    <mergeCell ref="B374:C374"/>
    <mergeCell ref="B375:C375"/>
    <mergeCell ref="B378:C378"/>
    <mergeCell ref="G2:J2"/>
    <mergeCell ref="G3:J3"/>
    <mergeCell ref="B284:C284"/>
    <mergeCell ref="B285:C285"/>
    <mergeCell ref="B286:C286"/>
    <mergeCell ref="B287:C287"/>
    <mergeCell ref="B289:C289"/>
    <mergeCell ref="B290:C290"/>
    <mergeCell ref="B293:C293"/>
    <mergeCell ref="B49:C49"/>
    <mergeCell ref="B50:C50"/>
    <mergeCell ref="B56:C56"/>
    <mergeCell ref="B59:C59"/>
    <mergeCell ref="B65:C65"/>
    <mergeCell ref="B68:C68"/>
    <mergeCell ref="B69:C69"/>
    <mergeCell ref="B71:C71"/>
    <mergeCell ref="B72:C72"/>
    <mergeCell ref="B58:C58"/>
    <mergeCell ref="B60:C60"/>
    <mergeCell ref="B61:C61"/>
  </mergeCells>
  <pageMargins left="0.3" right="0.05" top="0.5" bottom="0.75" header="0.3" footer="0.3"/>
  <pageSetup orientation="landscape" verticalDpi="597" r:id="rId1"/>
  <headerFooter>
    <oddFooter>&amp;LGA
F-PO-09-02,ED.4,REV.0&amp;C&amp;P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G40" sqref="G40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4" bestFit="1" customWidth="1"/>
    <col min="9" max="9" width="7.28515625" customWidth="1"/>
    <col min="10" max="10" width="10.28515625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330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385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6"/>
      <c r="H4" s="6"/>
      <c r="I4" s="6"/>
      <c r="J4" s="6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75" t="s">
        <v>274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386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75" t="s">
        <v>299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7" t="s">
        <v>308</v>
      </c>
    </row>
    <row r="11" spans="1:10" ht="71.25" x14ac:dyDescent="0.25">
      <c r="A11" s="9" t="s">
        <v>0</v>
      </c>
      <c r="B11" s="85" t="s">
        <v>1</v>
      </c>
      <c r="C11" s="86"/>
      <c r="D11" s="9" t="s">
        <v>2</v>
      </c>
      <c r="E11" s="9" t="s">
        <v>276</v>
      </c>
      <c r="F11" s="9" t="s">
        <v>3</v>
      </c>
      <c r="G11" s="9" t="s">
        <v>4</v>
      </c>
      <c r="H11" s="9" t="s">
        <v>359</v>
      </c>
      <c r="I11" s="9" t="s">
        <v>392</v>
      </c>
      <c r="J11" s="11" t="s">
        <v>393</v>
      </c>
    </row>
    <row r="12" spans="1:10" ht="30" x14ac:dyDescent="0.25">
      <c r="A12" s="30" t="s">
        <v>5</v>
      </c>
      <c r="B12" s="74" t="s">
        <v>49</v>
      </c>
      <c r="C12" s="74"/>
      <c r="D12" s="30" t="s">
        <v>50</v>
      </c>
      <c r="E12" s="30" t="s">
        <v>51</v>
      </c>
      <c r="F12" s="30"/>
      <c r="G12" s="30"/>
      <c r="H12" s="31">
        <v>0</v>
      </c>
      <c r="I12" s="31">
        <v>0</v>
      </c>
      <c r="J12" s="32">
        <v>1.63</v>
      </c>
    </row>
    <row r="13" spans="1:10" x14ac:dyDescent="0.25">
      <c r="A13" s="78" t="s">
        <v>311</v>
      </c>
      <c r="B13" s="78"/>
      <c r="C13" s="78"/>
      <c r="D13" s="78"/>
      <c r="E13" s="78"/>
      <c r="F13" s="78"/>
      <c r="G13" s="78"/>
      <c r="H13" s="33">
        <f>H12</f>
        <v>0</v>
      </c>
      <c r="I13" s="33">
        <f t="shared" ref="I13:J13" si="0">I12</f>
        <v>0</v>
      </c>
      <c r="J13" s="33">
        <f t="shared" si="0"/>
        <v>1.63</v>
      </c>
    </row>
    <row r="14" spans="1:10" x14ac:dyDescent="0.25">
      <c r="A14" s="79" t="s">
        <v>331</v>
      </c>
      <c r="B14" s="79"/>
      <c r="C14" s="79"/>
      <c r="D14" s="79"/>
      <c r="E14" s="79"/>
      <c r="F14" s="79"/>
      <c r="G14" s="79"/>
      <c r="H14" s="34">
        <f>SUM(H12)</f>
        <v>0</v>
      </c>
      <c r="I14" s="34">
        <f t="shared" ref="I14:J14" si="1">SUM(I12)</f>
        <v>0</v>
      </c>
      <c r="J14" s="34">
        <f t="shared" si="1"/>
        <v>1.63</v>
      </c>
    </row>
    <row r="15" spans="1:10" ht="60" x14ac:dyDescent="0.25">
      <c r="A15" s="24" t="s">
        <v>81</v>
      </c>
      <c r="B15" s="87" t="s">
        <v>49</v>
      </c>
      <c r="C15" s="88"/>
      <c r="D15" s="24">
        <v>840600</v>
      </c>
      <c r="E15" s="25" t="s">
        <v>297</v>
      </c>
      <c r="F15" s="35">
        <v>550167</v>
      </c>
      <c r="G15" s="35" t="s">
        <v>298</v>
      </c>
      <c r="H15" s="32">
        <v>0</v>
      </c>
      <c r="I15" s="32">
        <v>0</v>
      </c>
      <c r="J15" s="32">
        <v>0</v>
      </c>
    </row>
    <row r="16" spans="1:10" x14ac:dyDescent="0.25">
      <c r="A16" s="78" t="s">
        <v>311</v>
      </c>
      <c r="B16" s="78"/>
      <c r="C16" s="78"/>
      <c r="D16" s="78"/>
      <c r="E16" s="78"/>
      <c r="F16" s="78"/>
      <c r="G16" s="78"/>
      <c r="H16" s="36">
        <f>H15</f>
        <v>0</v>
      </c>
      <c r="I16" s="36">
        <f t="shared" ref="I16:J16" si="2">I15</f>
        <v>0</v>
      </c>
      <c r="J16" s="36">
        <f t="shared" si="2"/>
        <v>0</v>
      </c>
    </row>
    <row r="17" spans="1:10" x14ac:dyDescent="0.25">
      <c r="A17" s="81" t="s">
        <v>332</v>
      </c>
      <c r="B17" s="81"/>
      <c r="C17" s="81"/>
      <c r="D17" s="81"/>
      <c r="E17" s="81"/>
      <c r="F17" s="81"/>
      <c r="G17" s="81"/>
      <c r="H17" s="37">
        <f>SUM(H15)</f>
        <v>0</v>
      </c>
      <c r="I17" s="37">
        <f t="shared" ref="I17:J17" si="3">SUM(I15)</f>
        <v>0</v>
      </c>
      <c r="J17" s="37">
        <f t="shared" si="3"/>
        <v>0</v>
      </c>
    </row>
    <row r="18" spans="1:10" x14ac:dyDescent="0.25">
      <c r="A18" s="82" t="s">
        <v>329</v>
      </c>
      <c r="B18" s="82"/>
      <c r="C18" s="82"/>
      <c r="D18" s="82"/>
      <c r="E18" s="82"/>
      <c r="F18" s="82"/>
      <c r="G18" s="82"/>
      <c r="H18" s="37">
        <f>H14-H17</f>
        <v>0</v>
      </c>
      <c r="I18" s="37">
        <f t="shared" ref="I18:J18" si="4">I14-I17</f>
        <v>0</v>
      </c>
      <c r="J18" s="37">
        <f t="shared" si="4"/>
        <v>1.63</v>
      </c>
    </row>
    <row r="19" spans="1:10" x14ac:dyDescent="0.25">
      <c r="A19" s="78" t="s">
        <v>311</v>
      </c>
      <c r="B19" s="78"/>
      <c r="C19" s="78"/>
      <c r="D19" s="78"/>
      <c r="E19" s="78"/>
      <c r="F19" s="78"/>
      <c r="G19" s="78"/>
      <c r="H19" s="4">
        <f>H13-H16</f>
        <v>0</v>
      </c>
      <c r="I19" s="4">
        <f t="shared" ref="I19:J19" si="5">I13-I16</f>
        <v>0</v>
      </c>
      <c r="J19" s="4">
        <f t="shared" si="5"/>
        <v>1.63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75" t="s">
        <v>281</v>
      </c>
      <c r="B21" s="75"/>
      <c r="C21" s="75"/>
      <c r="D21" s="75"/>
      <c r="E21" s="75"/>
      <c r="F21" s="1"/>
      <c r="G21" s="1"/>
      <c r="H21" s="1"/>
      <c r="I21" s="1"/>
      <c r="J21" s="1"/>
    </row>
    <row r="22" spans="1:10" x14ac:dyDescent="0.25">
      <c r="A22" s="75" t="s">
        <v>282</v>
      </c>
      <c r="B22" s="75"/>
      <c r="C22" s="75"/>
      <c r="D22" s="75"/>
      <c r="E22" s="75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75" t="s">
        <v>283</v>
      </c>
      <c r="H23" s="75"/>
      <c r="I23" s="75"/>
      <c r="J23" s="75"/>
    </row>
    <row r="24" spans="1:10" x14ac:dyDescent="0.25">
      <c r="A24" s="1"/>
      <c r="B24" s="1"/>
      <c r="C24" s="1"/>
      <c r="D24" s="1"/>
      <c r="E24" s="1"/>
      <c r="F24" s="1"/>
      <c r="G24" s="75" t="s">
        <v>358</v>
      </c>
      <c r="H24" s="75"/>
      <c r="I24" s="75"/>
      <c r="J24" s="75"/>
    </row>
    <row r="25" spans="1:10" x14ac:dyDescent="0.25">
      <c r="A25" s="1"/>
      <c r="B25" s="1"/>
      <c r="C25" s="1"/>
      <c r="D25" s="1"/>
      <c r="E25" s="1"/>
      <c r="F25" s="1"/>
      <c r="G25" s="75" t="s">
        <v>307</v>
      </c>
      <c r="H25" s="75"/>
      <c r="I25" s="75"/>
      <c r="J25" s="75"/>
    </row>
  </sheetData>
  <mergeCells count="19">
    <mergeCell ref="G2:J2"/>
    <mergeCell ref="G3:J3"/>
    <mergeCell ref="G23:J23"/>
    <mergeCell ref="G24:J24"/>
    <mergeCell ref="G25:J25"/>
    <mergeCell ref="A14:G14"/>
    <mergeCell ref="A17:G17"/>
    <mergeCell ref="A18:G18"/>
    <mergeCell ref="A21:E21"/>
    <mergeCell ref="A22:E22"/>
    <mergeCell ref="B15:C15"/>
    <mergeCell ref="A13:G13"/>
    <mergeCell ref="A16:G16"/>
    <mergeCell ref="A19:G19"/>
    <mergeCell ref="B11:C11"/>
    <mergeCell ref="A6:J6"/>
    <mergeCell ref="A7:J7"/>
    <mergeCell ref="A8:J8"/>
    <mergeCell ref="B12:C12"/>
  </mergeCells>
  <pageMargins left="0.45" right="0.45" top="0.75" bottom="0.75" header="0.3" footer="0.3"/>
  <pageSetup orientation="landscape" verticalDpi="597" r:id="rId1"/>
  <headerFooter>
    <oddFooter>&amp;LGA
F-PO-09-02,ED.4,REV.0&amp;C&amp;P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M14" sqref="M14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7.42578125" customWidth="1"/>
    <col min="6" max="6" width="11.7109375" customWidth="1"/>
    <col min="7" max="7" width="22.42578125" customWidth="1"/>
    <col min="8" max="8" width="9.42578125" customWidth="1"/>
    <col min="10" max="10" width="9.5703125" bestFit="1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309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385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75" t="s">
        <v>386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360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7" t="s">
        <v>308</v>
      </c>
    </row>
    <row r="10" spans="1:10" ht="85.5" x14ac:dyDescent="0.25">
      <c r="A10" s="9" t="s">
        <v>0</v>
      </c>
      <c r="B10" s="85" t="s">
        <v>1</v>
      </c>
      <c r="C10" s="86"/>
      <c r="D10" s="9" t="s">
        <v>2</v>
      </c>
      <c r="E10" s="9" t="s">
        <v>276</v>
      </c>
      <c r="F10" s="9" t="s">
        <v>3</v>
      </c>
      <c r="G10" s="9" t="s">
        <v>4</v>
      </c>
      <c r="H10" s="9" t="s">
        <v>359</v>
      </c>
      <c r="I10" s="9" t="s">
        <v>392</v>
      </c>
      <c r="J10" s="51" t="s">
        <v>393</v>
      </c>
    </row>
    <row r="11" spans="1:10" x14ac:dyDescent="0.25">
      <c r="A11" s="50" t="s">
        <v>5</v>
      </c>
      <c r="B11" s="74" t="s">
        <v>361</v>
      </c>
      <c r="C11" s="74"/>
      <c r="D11" s="55">
        <v>481503</v>
      </c>
      <c r="E11" s="55" t="s">
        <v>48</v>
      </c>
      <c r="F11" s="50"/>
      <c r="G11" s="50"/>
      <c r="H11" s="31">
        <v>65000</v>
      </c>
      <c r="I11" s="31">
        <v>65000</v>
      </c>
      <c r="J11" s="58">
        <v>65392</v>
      </c>
    </row>
    <row r="12" spans="1:10" x14ac:dyDescent="0.25">
      <c r="A12" s="78" t="s">
        <v>311</v>
      </c>
      <c r="B12" s="78"/>
      <c r="C12" s="78"/>
      <c r="D12" s="78"/>
      <c r="E12" s="78"/>
      <c r="F12" s="78"/>
      <c r="G12" s="78"/>
      <c r="H12" s="33">
        <f>H11</f>
        <v>65000</v>
      </c>
      <c r="I12" s="33">
        <f t="shared" ref="I12:J12" si="0">I11</f>
        <v>65000</v>
      </c>
      <c r="J12" s="33">
        <f t="shared" si="0"/>
        <v>65392</v>
      </c>
    </row>
    <row r="13" spans="1:10" x14ac:dyDescent="0.25">
      <c r="A13" s="79" t="s">
        <v>362</v>
      </c>
      <c r="B13" s="79"/>
      <c r="C13" s="79"/>
      <c r="D13" s="79"/>
      <c r="E13" s="79"/>
      <c r="F13" s="79"/>
      <c r="G13" s="79"/>
      <c r="H13" s="34">
        <f>H12</f>
        <v>65000</v>
      </c>
      <c r="I13" s="34">
        <f t="shared" ref="I13:J13" si="1">I12</f>
        <v>65000</v>
      </c>
      <c r="J13" s="34">
        <f t="shared" si="1"/>
        <v>65392</v>
      </c>
    </row>
    <row r="14" spans="1:10" ht="30" x14ac:dyDescent="0.25">
      <c r="A14" s="57" t="s">
        <v>81</v>
      </c>
      <c r="B14" s="74" t="s">
        <v>361</v>
      </c>
      <c r="C14" s="74"/>
      <c r="D14" s="55">
        <v>685050</v>
      </c>
      <c r="E14" s="12" t="s">
        <v>219</v>
      </c>
      <c r="F14" s="54">
        <v>581602</v>
      </c>
      <c r="G14" s="54" t="s">
        <v>374</v>
      </c>
      <c r="H14" s="32">
        <v>65000</v>
      </c>
      <c r="I14" s="32">
        <v>65000</v>
      </c>
      <c r="J14" s="32">
        <v>60449</v>
      </c>
    </row>
    <row r="15" spans="1:10" x14ac:dyDescent="0.25">
      <c r="A15" s="78" t="s">
        <v>311</v>
      </c>
      <c r="B15" s="78"/>
      <c r="C15" s="78"/>
      <c r="D15" s="78"/>
      <c r="E15" s="78"/>
      <c r="F15" s="78"/>
      <c r="G15" s="78"/>
      <c r="H15" s="36">
        <f>H14</f>
        <v>65000</v>
      </c>
      <c r="I15" s="36">
        <f t="shared" ref="I15:J15" si="2">I14</f>
        <v>65000</v>
      </c>
      <c r="J15" s="36">
        <f t="shared" si="2"/>
        <v>60449</v>
      </c>
    </row>
    <row r="16" spans="1:10" x14ac:dyDescent="0.25">
      <c r="A16" s="81" t="s">
        <v>377</v>
      </c>
      <c r="B16" s="81"/>
      <c r="C16" s="81"/>
      <c r="D16" s="81"/>
      <c r="E16" s="81"/>
      <c r="F16" s="81"/>
      <c r="G16" s="81"/>
      <c r="H16" s="37">
        <f>H15</f>
        <v>65000</v>
      </c>
      <c r="I16" s="37">
        <f>I15</f>
        <v>65000</v>
      </c>
      <c r="J16" s="37">
        <f>J15</f>
        <v>60449</v>
      </c>
    </row>
    <row r="17" spans="1:10" x14ac:dyDescent="0.25">
      <c r="A17" s="82" t="s">
        <v>329</v>
      </c>
      <c r="B17" s="82"/>
      <c r="C17" s="82"/>
      <c r="D17" s="82"/>
      <c r="E17" s="82"/>
      <c r="F17" s="82"/>
      <c r="G17" s="82"/>
      <c r="H17" s="37">
        <f>H18</f>
        <v>0</v>
      </c>
      <c r="I17" s="37">
        <f t="shared" ref="I17:J17" si="3">I18</f>
        <v>0</v>
      </c>
      <c r="J17" s="37">
        <f t="shared" si="3"/>
        <v>4943</v>
      </c>
    </row>
    <row r="18" spans="1:10" x14ac:dyDescent="0.25">
      <c r="A18" s="78" t="s">
        <v>311</v>
      </c>
      <c r="B18" s="78"/>
      <c r="C18" s="78"/>
      <c r="D18" s="78"/>
      <c r="E18" s="78"/>
      <c r="F18" s="78"/>
      <c r="G18" s="78"/>
      <c r="H18" s="4">
        <f>H13-H16</f>
        <v>0</v>
      </c>
      <c r="I18" s="4">
        <f>I13-I16</f>
        <v>0</v>
      </c>
      <c r="J18" s="4">
        <f>J13-J16</f>
        <v>4943</v>
      </c>
    </row>
    <row r="19" spans="1:10" x14ac:dyDescent="0.25">
      <c r="A19" s="49"/>
      <c r="B19" s="49"/>
      <c r="C19" s="49"/>
      <c r="D19" s="49"/>
      <c r="E19" s="49"/>
      <c r="F19" s="49"/>
      <c r="G19" s="49"/>
      <c r="H19" s="53"/>
      <c r="I19" s="53"/>
      <c r="J19" s="53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75" t="s">
        <v>281</v>
      </c>
      <c r="B21" s="75"/>
      <c r="C21" s="75"/>
      <c r="D21" s="75"/>
      <c r="E21" s="75"/>
      <c r="F21" s="1"/>
      <c r="G21" s="1"/>
      <c r="H21" s="1"/>
      <c r="I21" s="1"/>
      <c r="J21" s="1"/>
    </row>
    <row r="22" spans="1:10" x14ac:dyDescent="0.25">
      <c r="A22" s="75" t="s">
        <v>282</v>
      </c>
      <c r="B22" s="75"/>
      <c r="C22" s="75"/>
      <c r="D22" s="75"/>
      <c r="E22" s="75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75" t="s">
        <v>283</v>
      </c>
      <c r="H23" s="75"/>
      <c r="I23" s="75"/>
      <c r="J23" s="75"/>
    </row>
    <row r="24" spans="1:10" x14ac:dyDescent="0.25">
      <c r="A24" s="1"/>
      <c r="B24" s="1"/>
      <c r="C24" s="1"/>
      <c r="D24" s="1"/>
      <c r="E24" s="1"/>
      <c r="F24" s="1"/>
      <c r="G24" s="75" t="s">
        <v>358</v>
      </c>
      <c r="H24" s="75"/>
      <c r="I24" s="75"/>
      <c r="J24" s="75"/>
    </row>
    <row r="25" spans="1:10" x14ac:dyDescent="0.25">
      <c r="A25" s="1"/>
      <c r="B25" s="1"/>
      <c r="C25" s="1"/>
      <c r="D25" s="1"/>
      <c r="E25" s="1"/>
      <c r="F25" s="1"/>
      <c r="G25" s="75" t="s">
        <v>307</v>
      </c>
      <c r="H25" s="75"/>
      <c r="I25" s="75"/>
      <c r="J25" s="75"/>
    </row>
  </sheetData>
  <mergeCells count="19">
    <mergeCell ref="A17:G17"/>
    <mergeCell ref="G2:J2"/>
    <mergeCell ref="G3:J3"/>
    <mergeCell ref="A5:J5"/>
    <mergeCell ref="A6:J6"/>
    <mergeCell ref="A7:J7"/>
    <mergeCell ref="B10:C10"/>
    <mergeCell ref="B11:C11"/>
    <mergeCell ref="A12:G12"/>
    <mergeCell ref="A13:G13"/>
    <mergeCell ref="B14:C14"/>
    <mergeCell ref="A16:G16"/>
    <mergeCell ref="A15:G15"/>
    <mergeCell ref="G25:J25"/>
    <mergeCell ref="A18:G18"/>
    <mergeCell ref="A21:E21"/>
    <mergeCell ref="A22:E22"/>
    <mergeCell ref="G23:J23"/>
    <mergeCell ref="G24:J24"/>
  </mergeCells>
  <pageMargins left="0.45" right="0.45" top="0.75" bottom="0.75" header="0.3" footer="0.3"/>
  <pageSetup orientation="landscape" r:id="rId1"/>
  <headerFooter>
    <oddFooter>&amp;LGA
F-PO-09-02,ED.4,REV.0&amp;C&amp;P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J18" sqref="J18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10.42578125" bestFit="1" customWidth="1"/>
    <col min="9" max="9" width="10" customWidth="1"/>
    <col min="10" max="10" width="10.42578125" bestFit="1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335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396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1"/>
      <c r="H4" s="6"/>
      <c r="I4" s="6"/>
      <c r="J4" s="6"/>
    </row>
    <row r="5" spans="1:10" x14ac:dyDescent="0.25">
      <c r="A5" s="1"/>
      <c r="B5" s="1"/>
      <c r="C5" s="1"/>
      <c r="D5" s="1"/>
      <c r="E5" s="1"/>
      <c r="F5" s="1"/>
      <c r="G5" s="1"/>
      <c r="H5" s="6"/>
      <c r="I5" s="6"/>
      <c r="J5" s="6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5" t="s">
        <v>274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75" t="s">
        <v>397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25">
      <c r="A9" s="75" t="s">
        <v>277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7" t="s">
        <v>308</v>
      </c>
    </row>
    <row r="12" spans="1:10" ht="85.5" x14ac:dyDescent="0.25">
      <c r="A12" s="8" t="s">
        <v>0</v>
      </c>
      <c r="B12" s="89" t="s">
        <v>1</v>
      </c>
      <c r="C12" s="90"/>
      <c r="D12" s="8" t="s">
        <v>2</v>
      </c>
      <c r="E12" s="8" t="s">
        <v>276</v>
      </c>
      <c r="F12" s="9" t="s">
        <v>3</v>
      </c>
      <c r="G12" s="9" t="s">
        <v>279</v>
      </c>
      <c r="H12" s="9" t="s">
        <v>359</v>
      </c>
      <c r="I12" s="10" t="s">
        <v>394</v>
      </c>
      <c r="J12" s="11" t="s">
        <v>395</v>
      </c>
    </row>
    <row r="13" spans="1:10" ht="60" x14ac:dyDescent="0.25">
      <c r="A13" s="12" t="s">
        <v>5</v>
      </c>
      <c r="B13" s="91" t="s">
        <v>52</v>
      </c>
      <c r="C13" s="92"/>
      <c r="D13" s="12" t="s">
        <v>53</v>
      </c>
      <c r="E13" s="13" t="s">
        <v>54</v>
      </c>
      <c r="F13" s="14"/>
      <c r="G13" s="14"/>
      <c r="H13" s="15">
        <v>65000</v>
      </c>
      <c r="I13" s="15">
        <v>53000</v>
      </c>
      <c r="J13" s="16">
        <v>17148</v>
      </c>
    </row>
    <row r="14" spans="1:10" x14ac:dyDescent="0.25">
      <c r="A14" s="96" t="s">
        <v>310</v>
      </c>
      <c r="B14" s="96"/>
      <c r="C14" s="96"/>
      <c r="D14" s="96"/>
      <c r="E14" s="96"/>
      <c r="F14" s="96"/>
      <c r="G14" s="97"/>
      <c r="H14" s="18">
        <f>SUM(H13)</f>
        <v>65000</v>
      </c>
      <c r="I14" s="18">
        <f t="shared" ref="I14:J14" si="0">SUM(I13)</f>
        <v>53000</v>
      </c>
      <c r="J14" s="18">
        <f t="shared" si="0"/>
        <v>17148</v>
      </c>
    </row>
    <row r="15" spans="1:10" x14ac:dyDescent="0.25">
      <c r="A15" s="79" t="s">
        <v>333</v>
      </c>
      <c r="B15" s="79"/>
      <c r="C15" s="79"/>
      <c r="D15" s="79"/>
      <c r="E15" s="79"/>
      <c r="F15" s="79"/>
      <c r="G15" s="79"/>
      <c r="H15" s="19">
        <f>H14</f>
        <v>65000</v>
      </c>
      <c r="I15" s="19">
        <f t="shared" ref="I15:J15" si="1">I14</f>
        <v>53000</v>
      </c>
      <c r="J15" s="19">
        <f t="shared" si="1"/>
        <v>17148</v>
      </c>
    </row>
    <row r="16" spans="1:10" ht="30" x14ac:dyDescent="0.25">
      <c r="A16" s="12" t="s">
        <v>81</v>
      </c>
      <c r="B16" s="91" t="s">
        <v>52</v>
      </c>
      <c r="C16" s="92"/>
      <c r="D16" s="12" t="s">
        <v>218</v>
      </c>
      <c r="E16" s="12" t="s">
        <v>219</v>
      </c>
      <c r="F16" s="12" t="s">
        <v>236</v>
      </c>
      <c r="G16" s="13" t="s">
        <v>237</v>
      </c>
      <c r="H16" s="15">
        <v>58000</v>
      </c>
      <c r="I16" s="15">
        <v>48000</v>
      </c>
      <c r="J16" s="16">
        <v>16757</v>
      </c>
    </row>
    <row r="17" spans="1:10" ht="30" x14ac:dyDescent="0.25">
      <c r="A17" s="12" t="s">
        <v>81</v>
      </c>
      <c r="B17" s="91" t="s">
        <v>52</v>
      </c>
      <c r="C17" s="92"/>
      <c r="D17" s="12" t="s">
        <v>218</v>
      </c>
      <c r="E17" s="12" t="s">
        <v>219</v>
      </c>
      <c r="F17" s="20" t="s">
        <v>96</v>
      </c>
      <c r="G17" s="21" t="s">
        <v>97</v>
      </c>
      <c r="H17" s="15">
        <v>2000</v>
      </c>
      <c r="I17" s="15">
        <v>2000</v>
      </c>
      <c r="J17" s="16">
        <v>378</v>
      </c>
    </row>
    <row r="18" spans="1:10" ht="30" x14ac:dyDescent="0.25">
      <c r="A18" s="20" t="s">
        <v>81</v>
      </c>
      <c r="B18" s="98" t="s">
        <v>52</v>
      </c>
      <c r="C18" s="99"/>
      <c r="D18" s="20" t="s">
        <v>218</v>
      </c>
      <c r="E18" s="21" t="s">
        <v>219</v>
      </c>
      <c r="F18" s="27">
        <v>200101</v>
      </c>
      <c r="G18" s="27" t="s">
        <v>99</v>
      </c>
      <c r="H18" s="22">
        <v>1000</v>
      </c>
      <c r="I18" s="22">
        <v>1000</v>
      </c>
      <c r="J18" s="23">
        <v>0</v>
      </c>
    </row>
    <row r="19" spans="1:10" ht="30" x14ac:dyDescent="0.25">
      <c r="A19" s="30" t="s">
        <v>81</v>
      </c>
      <c r="B19" s="74" t="s">
        <v>52</v>
      </c>
      <c r="C19" s="74"/>
      <c r="D19" s="30" t="s">
        <v>218</v>
      </c>
      <c r="E19" s="30" t="s">
        <v>219</v>
      </c>
      <c r="F19" s="30">
        <v>200102</v>
      </c>
      <c r="G19" s="30" t="s">
        <v>183</v>
      </c>
      <c r="H19" s="15">
        <v>1000</v>
      </c>
      <c r="I19" s="15">
        <v>1000</v>
      </c>
      <c r="J19" s="16">
        <v>0</v>
      </c>
    </row>
    <row r="20" spans="1:10" ht="30" x14ac:dyDescent="0.25">
      <c r="A20" s="30" t="s">
        <v>81</v>
      </c>
      <c r="B20" s="74" t="s">
        <v>52</v>
      </c>
      <c r="C20" s="74"/>
      <c r="D20" s="30" t="s">
        <v>218</v>
      </c>
      <c r="E20" s="30" t="s">
        <v>219</v>
      </c>
      <c r="F20" s="30">
        <v>200105</v>
      </c>
      <c r="G20" s="30" t="s">
        <v>245</v>
      </c>
      <c r="H20" s="15">
        <v>0</v>
      </c>
      <c r="I20" s="15">
        <v>0</v>
      </c>
      <c r="J20" s="16">
        <v>0</v>
      </c>
    </row>
    <row r="21" spans="1:10" ht="45" x14ac:dyDescent="0.25">
      <c r="A21" s="30" t="s">
        <v>81</v>
      </c>
      <c r="B21" s="74" t="s">
        <v>52</v>
      </c>
      <c r="C21" s="74"/>
      <c r="D21" s="30" t="s">
        <v>218</v>
      </c>
      <c r="E21" s="30" t="s">
        <v>219</v>
      </c>
      <c r="F21" s="30">
        <v>200130</v>
      </c>
      <c r="G21" s="30" t="s">
        <v>113</v>
      </c>
      <c r="H21" s="15">
        <v>0</v>
      </c>
      <c r="I21" s="15">
        <v>0</v>
      </c>
      <c r="J21" s="16">
        <v>0</v>
      </c>
    </row>
    <row r="22" spans="1:10" ht="30" x14ac:dyDescent="0.25">
      <c r="A22" s="30" t="s">
        <v>81</v>
      </c>
      <c r="B22" s="74" t="s">
        <v>52</v>
      </c>
      <c r="C22" s="74"/>
      <c r="D22" s="30" t="s">
        <v>218</v>
      </c>
      <c r="E22" s="30" t="s">
        <v>219</v>
      </c>
      <c r="F22" s="30">
        <v>200530</v>
      </c>
      <c r="G22" s="30" t="s">
        <v>115</v>
      </c>
      <c r="H22" s="15">
        <v>3000</v>
      </c>
      <c r="I22" s="15">
        <v>1000</v>
      </c>
      <c r="J22" s="16">
        <v>0</v>
      </c>
    </row>
    <row r="23" spans="1:10" ht="30" x14ac:dyDescent="0.25">
      <c r="A23" s="30" t="s">
        <v>81</v>
      </c>
      <c r="B23" s="74" t="s">
        <v>52</v>
      </c>
      <c r="C23" s="74"/>
      <c r="D23" s="30" t="s">
        <v>218</v>
      </c>
      <c r="E23" s="30" t="s">
        <v>219</v>
      </c>
      <c r="F23" s="30">
        <v>201300</v>
      </c>
      <c r="G23" s="30" t="s">
        <v>217</v>
      </c>
      <c r="H23" s="15">
        <v>0</v>
      </c>
      <c r="I23" s="15">
        <v>0</v>
      </c>
      <c r="J23" s="16">
        <v>0</v>
      </c>
    </row>
    <row r="24" spans="1:10" ht="30" x14ac:dyDescent="0.25">
      <c r="A24" s="30" t="s">
        <v>81</v>
      </c>
      <c r="B24" s="74" t="s">
        <v>52</v>
      </c>
      <c r="C24" s="74"/>
      <c r="D24" s="30" t="s">
        <v>218</v>
      </c>
      <c r="E24" s="30" t="s">
        <v>219</v>
      </c>
      <c r="F24" s="30">
        <v>203030</v>
      </c>
      <c r="G24" s="30" t="s">
        <v>127</v>
      </c>
      <c r="H24" s="15">
        <v>0</v>
      </c>
      <c r="I24" s="15">
        <v>0</v>
      </c>
      <c r="J24" s="16">
        <v>0</v>
      </c>
    </row>
    <row r="25" spans="1:10" x14ac:dyDescent="0.25">
      <c r="A25" s="78" t="s">
        <v>310</v>
      </c>
      <c r="B25" s="78"/>
      <c r="C25" s="78"/>
      <c r="D25" s="78"/>
      <c r="E25" s="78"/>
      <c r="F25" s="78"/>
      <c r="G25" s="78"/>
      <c r="H25" s="18">
        <f>SUM(H16:H24)</f>
        <v>65000</v>
      </c>
      <c r="I25" s="18">
        <f t="shared" ref="I25:J25" si="2">SUM(I16:I24)</f>
        <v>53000</v>
      </c>
      <c r="J25" s="18">
        <f t="shared" si="2"/>
        <v>17135</v>
      </c>
    </row>
    <row r="26" spans="1:10" x14ac:dyDescent="0.25">
      <c r="A26" s="93" t="s">
        <v>334</v>
      </c>
      <c r="B26" s="94"/>
      <c r="C26" s="94"/>
      <c r="D26" s="94"/>
      <c r="E26" s="94"/>
      <c r="F26" s="94"/>
      <c r="G26" s="95"/>
      <c r="H26" s="28">
        <f>H25</f>
        <v>65000</v>
      </c>
      <c r="I26" s="28">
        <f t="shared" ref="I26:J26" si="3">I25</f>
        <v>53000</v>
      </c>
      <c r="J26" s="28">
        <f t="shared" si="3"/>
        <v>17135</v>
      </c>
    </row>
    <row r="27" spans="1:10" x14ac:dyDescent="0.25">
      <c r="A27" s="82" t="s">
        <v>280</v>
      </c>
      <c r="B27" s="82"/>
      <c r="C27" s="82"/>
      <c r="D27" s="82"/>
      <c r="E27" s="82"/>
      <c r="F27" s="82"/>
      <c r="G27" s="82"/>
      <c r="H27" s="28">
        <f>H15-H26</f>
        <v>0</v>
      </c>
      <c r="I27" s="28">
        <f t="shared" ref="I27:J27" si="4">I15-I26</f>
        <v>0</v>
      </c>
      <c r="J27" s="28">
        <f t="shared" si="4"/>
        <v>13</v>
      </c>
    </row>
    <row r="28" spans="1:10" x14ac:dyDescent="0.25">
      <c r="A28" s="78" t="s">
        <v>310</v>
      </c>
      <c r="B28" s="78"/>
      <c r="C28" s="78"/>
      <c r="D28" s="78"/>
      <c r="E28" s="78"/>
      <c r="F28" s="78"/>
      <c r="G28" s="78"/>
      <c r="H28" s="29">
        <f>H14-H25</f>
        <v>0</v>
      </c>
      <c r="I28" s="29">
        <f t="shared" ref="I28:J28" si="5">I14-I25</f>
        <v>0</v>
      </c>
      <c r="J28" s="29">
        <f t="shared" si="5"/>
        <v>13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75" t="s">
        <v>281</v>
      </c>
      <c r="B31" s="75"/>
      <c r="C31" s="75"/>
      <c r="D31" s="75"/>
      <c r="E31" s="75"/>
      <c r="F31" s="1"/>
      <c r="G31" s="1"/>
      <c r="H31" s="1"/>
      <c r="I31" s="1"/>
      <c r="J31" s="1"/>
    </row>
    <row r="32" spans="1:10" x14ac:dyDescent="0.25">
      <c r="A32" s="75" t="s">
        <v>282</v>
      </c>
      <c r="B32" s="75"/>
      <c r="C32" s="75"/>
      <c r="D32" s="75"/>
      <c r="E32" s="75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75" t="s">
        <v>283</v>
      </c>
      <c r="H33" s="75"/>
      <c r="I33" s="75"/>
      <c r="J33" s="75"/>
    </row>
    <row r="34" spans="1:10" x14ac:dyDescent="0.25">
      <c r="A34" s="1"/>
      <c r="B34" s="1"/>
      <c r="C34" s="1"/>
      <c r="D34" s="1"/>
      <c r="E34" s="1"/>
      <c r="F34" s="1"/>
      <c r="G34" s="75" t="s">
        <v>358</v>
      </c>
      <c r="H34" s="75"/>
      <c r="I34" s="75"/>
      <c r="J34" s="75"/>
    </row>
    <row r="35" spans="1:10" x14ac:dyDescent="0.25">
      <c r="A35" s="1"/>
      <c r="B35" s="1"/>
      <c r="C35" s="1"/>
      <c r="D35" s="1"/>
      <c r="E35" s="1"/>
      <c r="F35" s="1"/>
      <c r="G35" s="75" t="s">
        <v>307</v>
      </c>
      <c r="H35" s="75"/>
      <c r="I35" s="75"/>
      <c r="J35" s="75"/>
    </row>
  </sheetData>
  <mergeCells count="27">
    <mergeCell ref="G35:J35"/>
    <mergeCell ref="A31:E31"/>
    <mergeCell ref="A32:E32"/>
    <mergeCell ref="G33:J33"/>
    <mergeCell ref="G34:J34"/>
    <mergeCell ref="G2:J2"/>
    <mergeCell ref="G3:J3"/>
    <mergeCell ref="A27:G27"/>
    <mergeCell ref="A7:J7"/>
    <mergeCell ref="A8:J8"/>
    <mergeCell ref="A9:J9"/>
    <mergeCell ref="B12:C12"/>
    <mergeCell ref="B13:C13"/>
    <mergeCell ref="A15:G15"/>
    <mergeCell ref="B16:C16"/>
    <mergeCell ref="B17:C17"/>
    <mergeCell ref="A26:G26"/>
    <mergeCell ref="A14:G14"/>
    <mergeCell ref="B18:C18"/>
    <mergeCell ref="B19:C19"/>
    <mergeCell ref="A25:G25"/>
    <mergeCell ref="A28:G28"/>
    <mergeCell ref="B20:C20"/>
    <mergeCell ref="B21:C21"/>
    <mergeCell ref="B22:C22"/>
    <mergeCell ref="B23:C23"/>
    <mergeCell ref="B24:C24"/>
  </mergeCells>
  <pageMargins left="0.3" right="0.3" top="0.75" bottom="0.75" header="0.3" footer="0.3"/>
  <pageSetup orientation="landscape" verticalDpi="597" r:id="rId1"/>
  <headerFooter>
    <oddFooter>&amp;LGA
F-PO-09-02,ED.4,REV.0&amp;C&amp;P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91" zoomScale="106" zoomScaleNormal="106" workbookViewId="0">
      <selection activeCell="A71" sqref="A71"/>
    </sheetView>
  </sheetViews>
  <sheetFormatPr defaultRowHeight="15" x14ac:dyDescent="0.25"/>
  <cols>
    <col min="1" max="1" width="9.5703125" customWidth="1"/>
    <col min="2" max="2" width="14" customWidth="1"/>
    <col min="3" max="3" width="7.85546875" customWidth="1"/>
    <col min="4" max="4" width="10.5703125" customWidth="1"/>
    <col min="5" max="5" width="22.140625" customWidth="1"/>
    <col min="6" max="6" width="10.28515625" bestFit="1" customWidth="1"/>
    <col min="7" max="7" width="20.140625" customWidth="1"/>
    <col min="8" max="10" width="13" bestFit="1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343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385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6"/>
      <c r="H4" s="6"/>
      <c r="I4" s="6"/>
      <c r="J4" s="6"/>
    </row>
    <row r="5" spans="1:10" x14ac:dyDescent="0.2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75" t="s">
        <v>386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380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7" t="s">
        <v>275</v>
      </c>
    </row>
    <row r="10" spans="1:10" ht="51" x14ac:dyDescent="0.25">
      <c r="A10" s="73" t="s">
        <v>0</v>
      </c>
      <c r="B10" s="100" t="s">
        <v>1</v>
      </c>
      <c r="C10" s="100"/>
      <c r="D10" s="73" t="s">
        <v>2</v>
      </c>
      <c r="E10" s="73" t="s">
        <v>276</v>
      </c>
      <c r="F10" s="73" t="s">
        <v>3</v>
      </c>
      <c r="G10" s="73" t="s">
        <v>279</v>
      </c>
      <c r="H10" s="73" t="s">
        <v>365</v>
      </c>
      <c r="I10" s="73" t="s">
        <v>400</v>
      </c>
      <c r="J10" s="73" t="s">
        <v>395</v>
      </c>
    </row>
    <row r="11" spans="1:10" ht="45" x14ac:dyDescent="0.25">
      <c r="A11" s="30" t="s">
        <v>5</v>
      </c>
      <c r="B11" s="74" t="s">
        <v>55</v>
      </c>
      <c r="C11" s="74"/>
      <c r="D11" s="30" t="s">
        <v>19</v>
      </c>
      <c r="E11" s="30" t="s">
        <v>20</v>
      </c>
      <c r="F11" s="14"/>
      <c r="G11" s="14"/>
      <c r="H11" s="15">
        <v>115000</v>
      </c>
      <c r="I11" s="15">
        <v>65000</v>
      </c>
      <c r="J11" s="16">
        <v>47889.58</v>
      </c>
    </row>
    <row r="12" spans="1:10" ht="30" x14ac:dyDescent="0.25">
      <c r="A12" s="30" t="s">
        <v>5</v>
      </c>
      <c r="B12" s="74" t="s">
        <v>55</v>
      </c>
      <c r="C12" s="74"/>
      <c r="D12" s="30" t="s">
        <v>56</v>
      </c>
      <c r="E12" s="30" t="s">
        <v>57</v>
      </c>
      <c r="F12" s="14"/>
      <c r="G12" s="14"/>
      <c r="H12" s="15">
        <v>2865000</v>
      </c>
      <c r="I12" s="15">
        <v>1500000</v>
      </c>
      <c r="J12" s="16">
        <v>666290.61</v>
      </c>
    </row>
    <row r="13" spans="1:10" ht="60" x14ac:dyDescent="0.25">
      <c r="A13" s="30" t="s">
        <v>5</v>
      </c>
      <c r="B13" s="74" t="s">
        <v>55</v>
      </c>
      <c r="C13" s="74"/>
      <c r="D13" s="30" t="s">
        <v>58</v>
      </c>
      <c r="E13" s="30" t="s">
        <v>59</v>
      </c>
      <c r="F13" s="14"/>
      <c r="G13" s="14"/>
      <c r="H13" s="15">
        <v>161128000</v>
      </c>
      <c r="I13" s="15">
        <v>83146000</v>
      </c>
      <c r="J13" s="16">
        <v>73966255.819999993</v>
      </c>
    </row>
    <row r="14" spans="1:10" ht="75" x14ac:dyDescent="0.25">
      <c r="A14" s="30" t="s">
        <v>5</v>
      </c>
      <c r="B14" s="74" t="s">
        <v>55</v>
      </c>
      <c r="C14" s="74"/>
      <c r="D14" s="30" t="s">
        <v>60</v>
      </c>
      <c r="E14" s="30" t="s">
        <v>61</v>
      </c>
      <c r="F14" s="14"/>
      <c r="G14" s="14"/>
      <c r="H14" s="15">
        <v>24646000</v>
      </c>
      <c r="I14" s="15">
        <v>23846000</v>
      </c>
      <c r="J14" s="16">
        <v>19402201.469999999</v>
      </c>
    </row>
    <row r="15" spans="1:10" ht="90" x14ac:dyDescent="0.25">
      <c r="A15" s="30" t="s">
        <v>5</v>
      </c>
      <c r="B15" s="74" t="s">
        <v>55</v>
      </c>
      <c r="C15" s="74"/>
      <c r="D15" s="30">
        <v>333100</v>
      </c>
      <c r="E15" s="30" t="s">
        <v>336</v>
      </c>
      <c r="F15" s="14"/>
      <c r="G15" s="14"/>
      <c r="H15" s="15">
        <v>20000000</v>
      </c>
      <c r="I15" s="15">
        <v>0</v>
      </c>
      <c r="J15" s="16">
        <v>0</v>
      </c>
    </row>
    <row r="16" spans="1:10" ht="45" x14ac:dyDescent="0.25">
      <c r="A16" s="30" t="s">
        <v>5</v>
      </c>
      <c r="B16" s="74" t="s">
        <v>55</v>
      </c>
      <c r="C16" s="74"/>
      <c r="D16" s="30" t="s">
        <v>62</v>
      </c>
      <c r="E16" s="30" t="s">
        <v>63</v>
      </c>
      <c r="F16" s="14"/>
      <c r="G16" s="14"/>
      <c r="H16" s="15">
        <v>6025000</v>
      </c>
      <c r="I16" s="15">
        <v>3180000</v>
      </c>
      <c r="J16" s="16">
        <v>2870000</v>
      </c>
    </row>
    <row r="17" spans="1:10" ht="35.25" customHeight="1" x14ac:dyDescent="0.25">
      <c r="A17" s="30" t="s">
        <v>5</v>
      </c>
      <c r="B17" s="74" t="s">
        <v>55</v>
      </c>
      <c r="C17" s="74"/>
      <c r="D17" s="30" t="s">
        <v>64</v>
      </c>
      <c r="E17" s="30" t="s">
        <v>65</v>
      </c>
      <c r="F17" s="14"/>
      <c r="G17" s="14"/>
      <c r="H17" s="15">
        <v>1200000</v>
      </c>
      <c r="I17" s="15">
        <v>650000</v>
      </c>
      <c r="J17" s="16">
        <v>681270.6</v>
      </c>
    </row>
    <row r="18" spans="1:10" x14ac:dyDescent="0.25">
      <c r="A18" s="30" t="s">
        <v>5</v>
      </c>
      <c r="B18" s="74" t="s">
        <v>55</v>
      </c>
      <c r="C18" s="74"/>
      <c r="D18" s="30" t="s">
        <v>66</v>
      </c>
      <c r="E18" s="30" t="s">
        <v>67</v>
      </c>
      <c r="F18" s="14"/>
      <c r="G18" s="14"/>
      <c r="H18" s="15">
        <v>406000</v>
      </c>
      <c r="I18" s="15">
        <v>406000</v>
      </c>
      <c r="J18" s="16">
        <v>655691.49</v>
      </c>
    </row>
    <row r="19" spans="1:10" ht="90" x14ac:dyDescent="0.25">
      <c r="A19" s="66" t="s">
        <v>5</v>
      </c>
      <c r="B19" s="74" t="s">
        <v>55</v>
      </c>
      <c r="C19" s="74"/>
      <c r="D19" s="66">
        <v>370300</v>
      </c>
      <c r="E19" s="66" t="s">
        <v>398</v>
      </c>
      <c r="F19" s="14"/>
      <c r="G19" s="14"/>
      <c r="H19" s="15">
        <v>-80000</v>
      </c>
      <c r="I19" s="15">
        <v>-80000</v>
      </c>
      <c r="J19" s="16">
        <v>-80000</v>
      </c>
    </row>
    <row r="20" spans="1:10" ht="75" x14ac:dyDescent="0.25">
      <c r="A20" s="52" t="s">
        <v>5</v>
      </c>
      <c r="B20" s="74" t="s">
        <v>55</v>
      </c>
      <c r="C20" s="74"/>
      <c r="D20" s="52">
        <v>401501</v>
      </c>
      <c r="E20" s="52" t="s">
        <v>366</v>
      </c>
      <c r="F20" s="14"/>
      <c r="G20" s="14"/>
      <c r="H20" s="15">
        <v>0</v>
      </c>
      <c r="I20" s="15">
        <v>0</v>
      </c>
      <c r="J20" s="16">
        <v>1500000</v>
      </c>
    </row>
    <row r="21" spans="1:10" ht="60" x14ac:dyDescent="0.25">
      <c r="A21" s="30" t="s">
        <v>5</v>
      </c>
      <c r="B21" s="74" t="s">
        <v>55</v>
      </c>
      <c r="C21" s="74"/>
      <c r="D21" s="30" t="s">
        <v>70</v>
      </c>
      <c r="E21" s="30" t="s">
        <v>71</v>
      </c>
      <c r="F21" s="14"/>
      <c r="G21" s="14"/>
      <c r="H21" s="15">
        <v>0</v>
      </c>
      <c r="I21" s="15">
        <v>0</v>
      </c>
      <c r="J21" s="16">
        <v>0</v>
      </c>
    </row>
    <row r="22" spans="1:10" ht="30" x14ac:dyDescent="0.25">
      <c r="A22" s="66" t="s">
        <v>5</v>
      </c>
      <c r="B22" s="74" t="s">
        <v>55</v>
      </c>
      <c r="C22" s="74"/>
      <c r="D22" s="66">
        <v>428200</v>
      </c>
      <c r="E22" s="66" t="s">
        <v>383</v>
      </c>
      <c r="F22" s="14"/>
      <c r="G22" s="14"/>
      <c r="H22" s="15">
        <v>982500</v>
      </c>
      <c r="I22" s="15">
        <v>982500</v>
      </c>
      <c r="J22" s="16">
        <v>812500</v>
      </c>
    </row>
    <row r="23" spans="1:10" ht="60" x14ac:dyDescent="0.25">
      <c r="A23" s="52" t="s">
        <v>5</v>
      </c>
      <c r="B23" s="74" t="s">
        <v>55</v>
      </c>
      <c r="C23" s="74"/>
      <c r="D23" s="52">
        <v>431000</v>
      </c>
      <c r="E23" s="52" t="s">
        <v>367</v>
      </c>
      <c r="F23" s="14"/>
      <c r="G23" s="14"/>
      <c r="H23" s="15">
        <v>3850000</v>
      </c>
      <c r="I23" s="15">
        <v>3136000</v>
      </c>
      <c r="J23" s="16">
        <v>3129892.54</v>
      </c>
    </row>
    <row r="24" spans="1:10" ht="90" x14ac:dyDescent="0.25">
      <c r="A24" s="30" t="s">
        <v>5</v>
      </c>
      <c r="B24" s="74" t="s">
        <v>55</v>
      </c>
      <c r="C24" s="74"/>
      <c r="D24" s="30" t="s">
        <v>74</v>
      </c>
      <c r="E24" s="30" t="s">
        <v>75</v>
      </c>
      <c r="F24" s="14"/>
      <c r="G24" s="14"/>
      <c r="H24" s="15">
        <v>107800000</v>
      </c>
      <c r="I24" s="15">
        <v>55456000</v>
      </c>
      <c r="J24" s="16">
        <v>52837408</v>
      </c>
    </row>
    <row r="25" spans="1:10" ht="30" x14ac:dyDescent="0.25">
      <c r="A25" s="66" t="s">
        <v>5</v>
      </c>
      <c r="B25" s="74" t="s">
        <v>55</v>
      </c>
      <c r="C25" s="74"/>
      <c r="D25" s="66">
        <v>434000</v>
      </c>
      <c r="E25" s="66" t="s">
        <v>383</v>
      </c>
      <c r="F25" s="14"/>
      <c r="G25" s="14"/>
      <c r="H25" s="15">
        <v>5607500</v>
      </c>
      <c r="I25" s="15">
        <v>5607500</v>
      </c>
      <c r="J25" s="16">
        <v>5607500</v>
      </c>
    </row>
    <row r="26" spans="1:10" x14ac:dyDescent="0.25">
      <c r="A26" s="78" t="s">
        <v>310</v>
      </c>
      <c r="B26" s="78"/>
      <c r="C26" s="78"/>
      <c r="D26" s="78"/>
      <c r="E26" s="78"/>
      <c r="F26" s="78"/>
      <c r="G26" s="78"/>
      <c r="H26" s="18">
        <f>SUM(H11:H25)</f>
        <v>334545000</v>
      </c>
      <c r="I26" s="18">
        <f>SUM(I11:I25)</f>
        <v>177895000</v>
      </c>
      <c r="J26" s="18">
        <f>SUM(J11:J25)</f>
        <v>162096900.10999998</v>
      </c>
    </row>
    <row r="27" spans="1:10" ht="30" x14ac:dyDescent="0.25">
      <c r="A27" s="66" t="s">
        <v>5</v>
      </c>
      <c r="B27" s="74" t="s">
        <v>55</v>
      </c>
      <c r="C27" s="74"/>
      <c r="D27" s="66">
        <v>370400</v>
      </c>
      <c r="E27" s="66" t="s">
        <v>34</v>
      </c>
      <c r="F27" s="67"/>
      <c r="G27" s="67"/>
      <c r="H27" s="15">
        <v>80000</v>
      </c>
      <c r="I27" s="15">
        <v>80000</v>
      </c>
      <c r="J27" s="15">
        <v>80000</v>
      </c>
    </row>
    <row r="28" spans="1:10" ht="75" x14ac:dyDescent="0.25">
      <c r="A28" s="30" t="s">
        <v>5</v>
      </c>
      <c r="B28" s="74" t="s">
        <v>55</v>
      </c>
      <c r="C28" s="74"/>
      <c r="D28" s="30" t="s">
        <v>68</v>
      </c>
      <c r="E28" s="30" t="s">
        <v>69</v>
      </c>
      <c r="F28" s="14"/>
      <c r="G28" s="14"/>
      <c r="H28" s="15">
        <v>0</v>
      </c>
      <c r="I28" s="15">
        <v>0</v>
      </c>
      <c r="J28" s="16">
        <v>1000000</v>
      </c>
    </row>
    <row r="29" spans="1:10" ht="150" x14ac:dyDescent="0.25">
      <c r="A29" s="30" t="s">
        <v>5</v>
      </c>
      <c r="B29" s="74" t="s">
        <v>55</v>
      </c>
      <c r="C29" s="74"/>
      <c r="D29" s="30">
        <v>427000</v>
      </c>
      <c r="E29" s="30" t="s">
        <v>337</v>
      </c>
      <c r="F29" s="14"/>
      <c r="G29" s="14"/>
      <c r="H29" s="15">
        <v>575000</v>
      </c>
      <c r="I29" s="15">
        <v>311000</v>
      </c>
      <c r="J29" s="16">
        <v>212792.32000000001</v>
      </c>
    </row>
    <row r="30" spans="1:10" ht="60" x14ac:dyDescent="0.25">
      <c r="A30" s="30" t="s">
        <v>5</v>
      </c>
      <c r="B30" s="74" t="s">
        <v>55</v>
      </c>
      <c r="C30" s="74"/>
      <c r="D30" s="30" t="s">
        <v>72</v>
      </c>
      <c r="E30" s="30" t="s">
        <v>73</v>
      </c>
      <c r="F30" s="14"/>
      <c r="G30" s="14"/>
      <c r="H30" s="15">
        <v>20357000</v>
      </c>
      <c r="I30" s="15">
        <v>6987000</v>
      </c>
      <c r="J30" s="16">
        <v>6316705.9000000004</v>
      </c>
    </row>
    <row r="31" spans="1:10" s="2" customFormat="1" ht="90" x14ac:dyDescent="0.25">
      <c r="A31" s="30" t="s">
        <v>5</v>
      </c>
      <c r="B31" s="74" t="s">
        <v>55</v>
      </c>
      <c r="C31" s="74"/>
      <c r="D31" s="30">
        <v>460400</v>
      </c>
      <c r="E31" s="38" t="s">
        <v>338</v>
      </c>
      <c r="F31" s="38"/>
      <c r="G31" s="38"/>
      <c r="H31" s="39">
        <v>0</v>
      </c>
      <c r="I31" s="39">
        <v>0</v>
      </c>
      <c r="J31" s="39">
        <v>0</v>
      </c>
    </row>
    <row r="32" spans="1:10" s="2" customFormat="1" ht="45" x14ac:dyDescent="0.25">
      <c r="A32" s="66" t="s">
        <v>5</v>
      </c>
      <c r="B32" s="74" t="s">
        <v>55</v>
      </c>
      <c r="C32" s="74"/>
      <c r="D32" s="66">
        <v>480102</v>
      </c>
      <c r="E32" s="38" t="s">
        <v>399</v>
      </c>
      <c r="F32" s="38"/>
      <c r="G32" s="38"/>
      <c r="H32" s="39">
        <v>0</v>
      </c>
      <c r="I32" s="39">
        <v>0</v>
      </c>
      <c r="J32" s="39">
        <v>64532.3</v>
      </c>
    </row>
    <row r="33" spans="1:10" s="2" customFormat="1" ht="45" x14ac:dyDescent="0.25">
      <c r="A33" s="30" t="s">
        <v>5</v>
      </c>
      <c r="B33" s="74" t="s">
        <v>55</v>
      </c>
      <c r="C33" s="74"/>
      <c r="D33" s="30">
        <v>480201</v>
      </c>
      <c r="E33" s="38" t="s">
        <v>339</v>
      </c>
      <c r="F33" s="38"/>
      <c r="G33" s="38"/>
      <c r="H33" s="39">
        <v>3584000</v>
      </c>
      <c r="I33" s="39">
        <v>1120000</v>
      </c>
      <c r="J33" s="39">
        <v>1163882.24</v>
      </c>
    </row>
    <row r="34" spans="1:10" s="2" customFormat="1" x14ac:dyDescent="0.25">
      <c r="A34" s="56" t="s">
        <v>5</v>
      </c>
      <c r="B34" s="74" t="s">
        <v>55</v>
      </c>
      <c r="C34" s="74"/>
      <c r="D34" s="56">
        <v>480203</v>
      </c>
      <c r="E34" s="38" t="s">
        <v>48</v>
      </c>
      <c r="F34" s="38"/>
      <c r="G34" s="38"/>
      <c r="H34" s="39">
        <v>820000</v>
      </c>
      <c r="I34" s="39">
        <v>820000</v>
      </c>
      <c r="J34" s="39">
        <v>614070.72</v>
      </c>
    </row>
    <row r="35" spans="1:10" s="2" customFormat="1" x14ac:dyDescent="0.25">
      <c r="A35" s="78" t="s">
        <v>311</v>
      </c>
      <c r="B35" s="78"/>
      <c r="C35" s="78"/>
      <c r="D35" s="78"/>
      <c r="E35" s="78"/>
      <c r="F35" s="78"/>
      <c r="G35" s="78"/>
      <c r="H35" s="40">
        <f>SUM(H27:H34)</f>
        <v>25416000</v>
      </c>
      <c r="I35" s="40">
        <f t="shared" ref="I35:J35" si="0">SUM(I27:I34)</f>
        <v>9318000</v>
      </c>
      <c r="J35" s="40">
        <f t="shared" si="0"/>
        <v>9451983.4800000004</v>
      </c>
    </row>
    <row r="36" spans="1:10" x14ac:dyDescent="0.25">
      <c r="A36" s="79" t="s">
        <v>340</v>
      </c>
      <c r="B36" s="79"/>
      <c r="C36" s="79"/>
      <c r="D36" s="79"/>
      <c r="E36" s="79"/>
      <c r="F36" s="79"/>
      <c r="G36" s="79"/>
      <c r="H36" s="19">
        <f>H26+H35</f>
        <v>359961000</v>
      </c>
      <c r="I36" s="19">
        <f>I26+I35</f>
        <v>187213000</v>
      </c>
      <c r="J36" s="19">
        <f>J26+J35</f>
        <v>171548883.58999997</v>
      </c>
    </row>
    <row r="37" spans="1:10" ht="30" x14ac:dyDescent="0.25">
      <c r="A37" s="30" t="s">
        <v>81</v>
      </c>
      <c r="B37" s="74" t="s">
        <v>55</v>
      </c>
      <c r="C37" s="74"/>
      <c r="D37" s="30" t="s">
        <v>176</v>
      </c>
      <c r="E37" s="30" t="s">
        <v>177</v>
      </c>
      <c r="F37" s="30" t="s">
        <v>84</v>
      </c>
      <c r="G37" s="30" t="s">
        <v>85</v>
      </c>
      <c r="H37" s="15">
        <v>143281000</v>
      </c>
      <c r="I37" s="15">
        <v>72781000</v>
      </c>
      <c r="J37" s="16">
        <v>70661350</v>
      </c>
    </row>
    <row r="38" spans="1:10" ht="34.5" customHeight="1" x14ac:dyDescent="0.25">
      <c r="A38" s="30" t="s">
        <v>81</v>
      </c>
      <c r="B38" s="74" t="s">
        <v>55</v>
      </c>
      <c r="C38" s="74"/>
      <c r="D38" s="30" t="s">
        <v>176</v>
      </c>
      <c r="E38" s="30" t="s">
        <v>177</v>
      </c>
      <c r="F38" s="30" t="s">
        <v>206</v>
      </c>
      <c r="G38" s="30" t="s">
        <v>207</v>
      </c>
      <c r="H38" s="15">
        <v>38700000</v>
      </c>
      <c r="I38" s="15">
        <v>20000000</v>
      </c>
      <c r="J38" s="16">
        <v>20414501</v>
      </c>
    </row>
    <row r="39" spans="1:10" ht="30" x14ac:dyDescent="0.25">
      <c r="A39" s="30" t="s">
        <v>81</v>
      </c>
      <c r="B39" s="74" t="s">
        <v>55</v>
      </c>
      <c r="C39" s="74"/>
      <c r="D39" s="30" t="s">
        <v>176</v>
      </c>
      <c r="E39" s="30" t="s">
        <v>177</v>
      </c>
      <c r="F39" s="30" t="s">
        <v>208</v>
      </c>
      <c r="G39" s="30" t="s">
        <v>209</v>
      </c>
      <c r="H39" s="15">
        <v>15600000</v>
      </c>
      <c r="I39" s="15">
        <v>8400000</v>
      </c>
      <c r="J39" s="16">
        <v>8273558</v>
      </c>
    </row>
    <row r="40" spans="1:10" ht="30" x14ac:dyDescent="0.25">
      <c r="A40" s="30" t="s">
        <v>81</v>
      </c>
      <c r="B40" s="74" t="s">
        <v>55</v>
      </c>
      <c r="C40" s="74"/>
      <c r="D40" s="30" t="s">
        <v>176</v>
      </c>
      <c r="E40" s="30" t="s">
        <v>177</v>
      </c>
      <c r="F40" s="30" t="s">
        <v>238</v>
      </c>
      <c r="G40" s="30" t="s">
        <v>239</v>
      </c>
      <c r="H40" s="15">
        <v>380000</v>
      </c>
      <c r="I40" s="15">
        <v>190000</v>
      </c>
      <c r="J40" s="16">
        <v>159224</v>
      </c>
    </row>
    <row r="41" spans="1:10" ht="30.75" customHeight="1" x14ac:dyDescent="0.25">
      <c r="A41" s="30" t="s">
        <v>81</v>
      </c>
      <c r="B41" s="74" t="s">
        <v>55</v>
      </c>
      <c r="C41" s="74"/>
      <c r="D41" s="30" t="s">
        <v>176</v>
      </c>
      <c r="E41" s="30" t="s">
        <v>177</v>
      </c>
      <c r="F41" s="30" t="s">
        <v>236</v>
      </c>
      <c r="G41" s="30" t="s">
        <v>237</v>
      </c>
      <c r="H41" s="15">
        <v>12500000</v>
      </c>
      <c r="I41" s="15">
        <v>6170000</v>
      </c>
      <c r="J41" s="16">
        <v>5690736</v>
      </c>
    </row>
    <row r="42" spans="1:10" ht="30" x14ac:dyDescent="0.25">
      <c r="A42" s="30" t="s">
        <v>81</v>
      </c>
      <c r="B42" s="74" t="s">
        <v>55</v>
      </c>
      <c r="C42" s="74"/>
      <c r="D42" s="30" t="s">
        <v>176</v>
      </c>
      <c r="E42" s="30" t="s">
        <v>177</v>
      </c>
      <c r="F42" s="30" t="s">
        <v>240</v>
      </c>
      <c r="G42" s="30" t="s">
        <v>241</v>
      </c>
      <c r="H42" s="15">
        <v>7450000</v>
      </c>
      <c r="I42" s="15">
        <v>3720000</v>
      </c>
      <c r="J42" s="16">
        <v>3568530</v>
      </c>
    </row>
    <row r="43" spans="1:10" ht="30" x14ac:dyDescent="0.25">
      <c r="A43" s="66" t="s">
        <v>81</v>
      </c>
      <c r="B43" s="74" t="s">
        <v>55</v>
      </c>
      <c r="C43" s="74"/>
      <c r="D43" s="66" t="s">
        <v>176</v>
      </c>
      <c r="E43" s="66" t="s">
        <v>177</v>
      </c>
      <c r="F43" s="66">
        <v>100129</v>
      </c>
      <c r="G43" s="66" t="s">
        <v>384</v>
      </c>
      <c r="H43" s="15">
        <v>6590000</v>
      </c>
      <c r="I43" s="15">
        <v>6590000</v>
      </c>
      <c r="J43" s="16">
        <v>2687500</v>
      </c>
    </row>
    <row r="44" spans="1:10" ht="32.25" customHeight="1" x14ac:dyDescent="0.25">
      <c r="A44" s="30" t="s">
        <v>81</v>
      </c>
      <c r="B44" s="74" t="s">
        <v>55</v>
      </c>
      <c r="C44" s="74"/>
      <c r="D44" s="30" t="s">
        <v>176</v>
      </c>
      <c r="E44" s="30" t="s">
        <v>177</v>
      </c>
      <c r="F44" s="30" t="s">
        <v>90</v>
      </c>
      <c r="G44" s="30" t="s">
        <v>91</v>
      </c>
      <c r="H44" s="15">
        <v>3750000</v>
      </c>
      <c r="I44" s="15">
        <v>1940000</v>
      </c>
      <c r="J44" s="16">
        <v>1348742</v>
      </c>
    </row>
    <row r="45" spans="1:10" ht="32.25" customHeight="1" x14ac:dyDescent="0.25">
      <c r="A45" s="30" t="s">
        <v>81</v>
      </c>
      <c r="B45" s="74" t="s">
        <v>55</v>
      </c>
      <c r="C45" s="74"/>
      <c r="D45" s="30" t="s">
        <v>176</v>
      </c>
      <c r="E45" s="30" t="s">
        <v>177</v>
      </c>
      <c r="F45" s="30" t="s">
        <v>92</v>
      </c>
      <c r="G45" s="30" t="s">
        <v>93</v>
      </c>
      <c r="H45" s="15">
        <v>50000</v>
      </c>
      <c r="I45" s="15">
        <v>50000</v>
      </c>
      <c r="J45" s="16">
        <v>0</v>
      </c>
    </row>
    <row r="46" spans="1:10" ht="30" x14ac:dyDescent="0.25">
      <c r="A46" s="30" t="s">
        <v>81</v>
      </c>
      <c r="B46" s="74" t="s">
        <v>55</v>
      </c>
      <c r="C46" s="74"/>
      <c r="D46" s="30" t="s">
        <v>176</v>
      </c>
      <c r="E46" s="30" t="s">
        <v>177</v>
      </c>
      <c r="F46" s="30" t="s">
        <v>242</v>
      </c>
      <c r="G46" s="30" t="s">
        <v>243</v>
      </c>
      <c r="H46" s="15">
        <v>790000</v>
      </c>
      <c r="I46" s="15">
        <v>390000</v>
      </c>
      <c r="J46" s="16">
        <v>356412</v>
      </c>
    </row>
    <row r="47" spans="1:10" ht="33" customHeight="1" x14ac:dyDescent="0.25">
      <c r="A47" s="30" t="s">
        <v>81</v>
      </c>
      <c r="B47" s="74" t="s">
        <v>55</v>
      </c>
      <c r="C47" s="74"/>
      <c r="D47" s="30" t="s">
        <v>176</v>
      </c>
      <c r="E47" s="30" t="s">
        <v>177</v>
      </c>
      <c r="F47" s="30" t="s">
        <v>96</v>
      </c>
      <c r="G47" s="30" t="s">
        <v>97</v>
      </c>
      <c r="H47" s="15">
        <v>4969000</v>
      </c>
      <c r="I47" s="15">
        <v>2489000</v>
      </c>
      <c r="J47" s="16">
        <v>2446934</v>
      </c>
    </row>
    <row r="48" spans="1:10" ht="30" x14ac:dyDescent="0.25">
      <c r="A48" s="30" t="s">
        <v>81</v>
      </c>
      <c r="B48" s="74" t="s">
        <v>55</v>
      </c>
      <c r="C48" s="74"/>
      <c r="D48" s="30" t="s">
        <v>176</v>
      </c>
      <c r="E48" s="30" t="s">
        <v>177</v>
      </c>
      <c r="F48" s="30" t="s">
        <v>98</v>
      </c>
      <c r="G48" s="30" t="s">
        <v>99</v>
      </c>
      <c r="H48" s="15">
        <v>310000</v>
      </c>
      <c r="I48" s="15">
        <v>155000</v>
      </c>
      <c r="J48" s="16">
        <v>99464.93</v>
      </c>
    </row>
    <row r="49" spans="1:10" ht="34.5" customHeight="1" x14ac:dyDescent="0.25">
      <c r="A49" s="30" t="s">
        <v>81</v>
      </c>
      <c r="B49" s="74" t="s">
        <v>55</v>
      </c>
      <c r="C49" s="74"/>
      <c r="D49" s="30" t="s">
        <v>176</v>
      </c>
      <c r="E49" s="30" t="s">
        <v>177</v>
      </c>
      <c r="F49" s="30" t="s">
        <v>182</v>
      </c>
      <c r="G49" s="30" t="s">
        <v>183</v>
      </c>
      <c r="H49" s="15">
        <v>912000</v>
      </c>
      <c r="I49" s="15">
        <v>532000</v>
      </c>
      <c r="J49" s="16">
        <v>396973.91</v>
      </c>
    </row>
    <row r="50" spans="1:10" ht="33.75" customHeight="1" x14ac:dyDescent="0.25">
      <c r="A50" s="30" t="s">
        <v>81</v>
      </c>
      <c r="B50" s="74" t="s">
        <v>55</v>
      </c>
      <c r="C50" s="74"/>
      <c r="D50" s="30" t="s">
        <v>176</v>
      </c>
      <c r="E50" s="30" t="s">
        <v>177</v>
      </c>
      <c r="F50" s="30" t="s">
        <v>100</v>
      </c>
      <c r="G50" s="30" t="s">
        <v>101</v>
      </c>
      <c r="H50" s="15">
        <v>5100000</v>
      </c>
      <c r="I50" s="15">
        <v>2750000</v>
      </c>
      <c r="J50" s="16">
        <v>2137235.58</v>
      </c>
    </row>
    <row r="51" spans="1:10" ht="30" x14ac:dyDescent="0.25">
      <c r="A51" s="30" t="s">
        <v>81</v>
      </c>
      <c r="B51" s="74" t="s">
        <v>55</v>
      </c>
      <c r="C51" s="74"/>
      <c r="D51" s="30" t="s">
        <v>176</v>
      </c>
      <c r="E51" s="30" t="s">
        <v>177</v>
      </c>
      <c r="F51" s="30" t="s">
        <v>102</v>
      </c>
      <c r="G51" s="30" t="s">
        <v>103</v>
      </c>
      <c r="H51" s="15">
        <v>1378000</v>
      </c>
      <c r="I51" s="15">
        <v>778000</v>
      </c>
      <c r="J51" s="16">
        <v>626700.59</v>
      </c>
    </row>
    <row r="52" spans="1:10" ht="30" x14ac:dyDescent="0.25">
      <c r="A52" s="30" t="s">
        <v>81</v>
      </c>
      <c r="B52" s="74" t="s">
        <v>55</v>
      </c>
      <c r="C52" s="74"/>
      <c r="D52" s="30" t="s">
        <v>176</v>
      </c>
      <c r="E52" s="30" t="s">
        <v>177</v>
      </c>
      <c r="F52" s="30" t="s">
        <v>244</v>
      </c>
      <c r="G52" s="30" t="s">
        <v>245</v>
      </c>
      <c r="H52" s="15">
        <v>144000</v>
      </c>
      <c r="I52" s="15">
        <v>73000</v>
      </c>
      <c r="J52" s="16">
        <v>46043.49</v>
      </c>
    </row>
    <row r="53" spans="1:10" ht="30" x14ac:dyDescent="0.25">
      <c r="A53" s="30" t="s">
        <v>81</v>
      </c>
      <c r="B53" s="74" t="s">
        <v>55</v>
      </c>
      <c r="C53" s="74"/>
      <c r="D53" s="30" t="s">
        <v>176</v>
      </c>
      <c r="E53" s="30" t="s">
        <v>177</v>
      </c>
      <c r="F53" s="30" t="s">
        <v>104</v>
      </c>
      <c r="G53" s="30" t="s">
        <v>105</v>
      </c>
      <c r="H53" s="15">
        <v>2350000</v>
      </c>
      <c r="I53" s="15">
        <v>1425000</v>
      </c>
      <c r="J53" s="16">
        <v>1076196.8700000001</v>
      </c>
    </row>
    <row r="54" spans="1:10" ht="30" x14ac:dyDescent="0.25">
      <c r="A54" s="30" t="s">
        <v>81</v>
      </c>
      <c r="B54" s="74" t="s">
        <v>55</v>
      </c>
      <c r="C54" s="74"/>
      <c r="D54" s="30" t="s">
        <v>176</v>
      </c>
      <c r="E54" s="30" t="s">
        <v>177</v>
      </c>
      <c r="F54" s="30" t="s">
        <v>106</v>
      </c>
      <c r="G54" s="30" t="s">
        <v>107</v>
      </c>
      <c r="H54" s="15">
        <v>529000</v>
      </c>
      <c r="I54" s="15">
        <v>279000</v>
      </c>
      <c r="J54" s="16">
        <v>104843.04</v>
      </c>
    </row>
    <row r="55" spans="1:10" ht="33.75" customHeight="1" x14ac:dyDescent="0.25">
      <c r="A55" s="30" t="s">
        <v>81</v>
      </c>
      <c r="B55" s="74" t="s">
        <v>55</v>
      </c>
      <c r="C55" s="74"/>
      <c r="D55" s="30" t="s">
        <v>176</v>
      </c>
      <c r="E55" s="30" t="s">
        <v>177</v>
      </c>
      <c r="F55" s="30" t="s">
        <v>108</v>
      </c>
      <c r="G55" s="30" t="s">
        <v>109</v>
      </c>
      <c r="H55" s="15">
        <v>429000</v>
      </c>
      <c r="I55" s="15">
        <v>205000</v>
      </c>
      <c r="J55" s="16">
        <v>163392.44</v>
      </c>
    </row>
    <row r="56" spans="1:10" ht="45" x14ac:dyDescent="0.25">
      <c r="A56" s="30" t="s">
        <v>81</v>
      </c>
      <c r="B56" s="74" t="s">
        <v>55</v>
      </c>
      <c r="C56" s="74"/>
      <c r="D56" s="30" t="s">
        <v>176</v>
      </c>
      <c r="E56" s="30" t="s">
        <v>177</v>
      </c>
      <c r="F56" s="30" t="s">
        <v>110</v>
      </c>
      <c r="G56" s="30" t="s">
        <v>111</v>
      </c>
      <c r="H56" s="15">
        <v>8500000</v>
      </c>
      <c r="I56" s="15">
        <v>5120000</v>
      </c>
      <c r="J56" s="16">
        <v>4027778.1</v>
      </c>
    </row>
    <row r="57" spans="1:10" ht="45" x14ac:dyDescent="0.25">
      <c r="A57" s="30" t="s">
        <v>81</v>
      </c>
      <c r="B57" s="74" t="s">
        <v>55</v>
      </c>
      <c r="C57" s="74"/>
      <c r="D57" s="30" t="s">
        <v>176</v>
      </c>
      <c r="E57" s="30" t="s">
        <v>177</v>
      </c>
      <c r="F57" s="30" t="s">
        <v>112</v>
      </c>
      <c r="G57" s="30" t="s">
        <v>113</v>
      </c>
      <c r="H57" s="15">
        <v>5090000</v>
      </c>
      <c r="I57" s="15">
        <v>2650000</v>
      </c>
      <c r="J57" s="16">
        <v>1787589.88</v>
      </c>
    </row>
    <row r="58" spans="1:10" ht="30" x14ac:dyDescent="0.25">
      <c r="A58" s="30" t="s">
        <v>81</v>
      </c>
      <c r="B58" s="74" t="s">
        <v>55</v>
      </c>
      <c r="C58" s="74"/>
      <c r="D58" s="30" t="s">
        <v>176</v>
      </c>
      <c r="E58" s="30" t="s">
        <v>177</v>
      </c>
      <c r="F58" s="30" t="s">
        <v>170</v>
      </c>
      <c r="G58" s="30" t="s">
        <v>171</v>
      </c>
      <c r="H58" s="15">
        <v>3126000</v>
      </c>
      <c r="I58" s="15">
        <v>2276000</v>
      </c>
      <c r="J58" s="16">
        <v>2061921.44</v>
      </c>
    </row>
    <row r="59" spans="1:10" ht="30" x14ac:dyDescent="0.25">
      <c r="A59" s="30" t="s">
        <v>81</v>
      </c>
      <c r="B59" s="74" t="s">
        <v>55</v>
      </c>
      <c r="C59" s="74"/>
      <c r="D59" s="30" t="s">
        <v>176</v>
      </c>
      <c r="E59" s="30" t="s">
        <v>177</v>
      </c>
      <c r="F59" s="30" t="s">
        <v>172</v>
      </c>
      <c r="G59" s="30" t="s">
        <v>173</v>
      </c>
      <c r="H59" s="15">
        <v>3077000</v>
      </c>
      <c r="I59" s="15">
        <v>1640000</v>
      </c>
      <c r="J59" s="16">
        <v>1008980.4</v>
      </c>
    </row>
    <row r="60" spans="1:10" ht="30" x14ac:dyDescent="0.25">
      <c r="A60" s="30" t="s">
        <v>81</v>
      </c>
      <c r="B60" s="74" t="s">
        <v>55</v>
      </c>
      <c r="C60" s="74"/>
      <c r="D60" s="30" t="s">
        <v>176</v>
      </c>
      <c r="E60" s="30" t="s">
        <v>177</v>
      </c>
      <c r="F60" s="30" t="s">
        <v>210</v>
      </c>
      <c r="G60" s="30" t="s">
        <v>211</v>
      </c>
      <c r="H60" s="15">
        <v>43500000</v>
      </c>
      <c r="I60" s="15">
        <v>23650000</v>
      </c>
      <c r="J60" s="16">
        <v>15839477.369999999</v>
      </c>
    </row>
    <row r="61" spans="1:10" ht="30" x14ac:dyDescent="0.25">
      <c r="A61" s="30" t="s">
        <v>81</v>
      </c>
      <c r="B61" s="74" t="s">
        <v>55</v>
      </c>
      <c r="C61" s="74"/>
      <c r="D61" s="30" t="s">
        <v>176</v>
      </c>
      <c r="E61" s="30" t="s">
        <v>177</v>
      </c>
      <c r="F61" s="30" t="s">
        <v>212</v>
      </c>
      <c r="G61" s="30" t="s">
        <v>213</v>
      </c>
      <c r="H61" s="15">
        <v>11420000</v>
      </c>
      <c r="I61" s="15">
        <v>6420000</v>
      </c>
      <c r="J61" s="16">
        <v>4961147.33</v>
      </c>
    </row>
    <row r="62" spans="1:10" ht="30" x14ac:dyDescent="0.25">
      <c r="A62" s="30" t="s">
        <v>81</v>
      </c>
      <c r="B62" s="74" t="s">
        <v>55</v>
      </c>
      <c r="C62" s="74"/>
      <c r="D62" s="30" t="s">
        <v>176</v>
      </c>
      <c r="E62" s="30" t="s">
        <v>177</v>
      </c>
      <c r="F62" s="30" t="s">
        <v>246</v>
      </c>
      <c r="G62" s="30" t="s">
        <v>247</v>
      </c>
      <c r="H62" s="15">
        <v>9500000</v>
      </c>
      <c r="I62" s="15">
        <v>5500000</v>
      </c>
      <c r="J62" s="16">
        <v>3602046.89</v>
      </c>
    </row>
    <row r="63" spans="1:10" ht="30" x14ac:dyDescent="0.25">
      <c r="A63" s="30" t="s">
        <v>81</v>
      </c>
      <c r="B63" s="74" t="s">
        <v>55</v>
      </c>
      <c r="C63" s="74"/>
      <c r="D63" s="30" t="s">
        <v>176</v>
      </c>
      <c r="E63" s="30" t="s">
        <v>177</v>
      </c>
      <c r="F63" s="30" t="s">
        <v>248</v>
      </c>
      <c r="G63" s="30" t="s">
        <v>249</v>
      </c>
      <c r="H63" s="15">
        <v>1750000</v>
      </c>
      <c r="I63" s="15">
        <v>1120000</v>
      </c>
      <c r="J63" s="16">
        <v>1106396.53</v>
      </c>
    </row>
    <row r="64" spans="1:10" ht="30" x14ac:dyDescent="0.25">
      <c r="A64" s="30" t="s">
        <v>81</v>
      </c>
      <c r="B64" s="74" t="s">
        <v>55</v>
      </c>
      <c r="C64" s="74"/>
      <c r="D64" s="30" t="s">
        <v>176</v>
      </c>
      <c r="E64" s="30" t="s">
        <v>177</v>
      </c>
      <c r="F64" s="30" t="s">
        <v>250</v>
      </c>
      <c r="G64" s="30" t="s">
        <v>251</v>
      </c>
      <c r="H64" s="15">
        <v>42000</v>
      </c>
      <c r="I64" s="15">
        <v>30000</v>
      </c>
      <c r="J64" s="16">
        <v>16373.21</v>
      </c>
    </row>
    <row r="65" spans="1:10" ht="30.75" customHeight="1" x14ac:dyDescent="0.25">
      <c r="A65" s="30" t="s">
        <v>81</v>
      </c>
      <c r="B65" s="74" t="s">
        <v>55</v>
      </c>
      <c r="C65" s="74"/>
      <c r="D65" s="30" t="s">
        <v>176</v>
      </c>
      <c r="E65" s="30" t="s">
        <v>177</v>
      </c>
      <c r="F65" s="30" t="s">
        <v>252</v>
      </c>
      <c r="G65" s="30" t="s">
        <v>253</v>
      </c>
      <c r="H65" s="15">
        <v>185000</v>
      </c>
      <c r="I65" s="15">
        <v>80000</v>
      </c>
      <c r="J65" s="16">
        <v>25119</v>
      </c>
    </row>
    <row r="66" spans="1:10" ht="30" x14ac:dyDescent="0.25">
      <c r="A66" s="30" t="s">
        <v>81</v>
      </c>
      <c r="B66" s="74" t="s">
        <v>55</v>
      </c>
      <c r="C66" s="74"/>
      <c r="D66" s="30" t="s">
        <v>176</v>
      </c>
      <c r="E66" s="30" t="s">
        <v>177</v>
      </c>
      <c r="F66" s="30" t="s">
        <v>114</v>
      </c>
      <c r="G66" s="30" t="s">
        <v>115</v>
      </c>
      <c r="H66" s="15">
        <v>1383000</v>
      </c>
      <c r="I66" s="15">
        <v>450000</v>
      </c>
      <c r="J66" s="16">
        <v>353726.11</v>
      </c>
    </row>
    <row r="67" spans="1:10" ht="33" customHeight="1" x14ac:dyDescent="0.25">
      <c r="A67" s="30" t="s">
        <v>81</v>
      </c>
      <c r="B67" s="74" t="s">
        <v>55</v>
      </c>
      <c r="C67" s="74"/>
      <c r="D67" s="30" t="s">
        <v>176</v>
      </c>
      <c r="E67" s="30" t="s">
        <v>177</v>
      </c>
      <c r="F67" s="30" t="s">
        <v>116</v>
      </c>
      <c r="G67" s="30" t="s">
        <v>117</v>
      </c>
      <c r="H67" s="15">
        <v>30000</v>
      </c>
      <c r="I67" s="15">
        <v>10000</v>
      </c>
      <c r="J67" s="16">
        <v>1944</v>
      </c>
    </row>
    <row r="68" spans="1:10" ht="30" x14ac:dyDescent="0.25">
      <c r="A68" s="30" t="s">
        <v>81</v>
      </c>
      <c r="B68" s="74" t="s">
        <v>55</v>
      </c>
      <c r="C68" s="74"/>
      <c r="D68" s="30" t="s">
        <v>176</v>
      </c>
      <c r="E68" s="30" t="s">
        <v>177</v>
      </c>
      <c r="F68" s="30" t="s">
        <v>254</v>
      </c>
      <c r="G68" s="30" t="s">
        <v>255</v>
      </c>
      <c r="H68" s="15">
        <v>986000</v>
      </c>
      <c r="I68" s="15">
        <v>575000</v>
      </c>
      <c r="J68" s="16">
        <v>382155.71</v>
      </c>
    </row>
    <row r="69" spans="1:10" ht="32.25" customHeight="1" x14ac:dyDescent="0.25">
      <c r="A69" s="30" t="s">
        <v>81</v>
      </c>
      <c r="B69" s="74" t="s">
        <v>55</v>
      </c>
      <c r="C69" s="74"/>
      <c r="D69" s="30" t="s">
        <v>176</v>
      </c>
      <c r="E69" s="30" t="s">
        <v>177</v>
      </c>
      <c r="F69" s="30">
        <v>201100</v>
      </c>
      <c r="G69" s="30" t="s">
        <v>185</v>
      </c>
      <c r="H69" s="15">
        <v>5000</v>
      </c>
      <c r="I69" s="15">
        <v>2000</v>
      </c>
      <c r="J69" s="16">
        <v>1000</v>
      </c>
    </row>
    <row r="70" spans="1:10" ht="30" x14ac:dyDescent="0.25">
      <c r="A70" s="30" t="s">
        <v>81</v>
      </c>
      <c r="B70" s="74" t="s">
        <v>55</v>
      </c>
      <c r="C70" s="74"/>
      <c r="D70" s="30" t="s">
        <v>176</v>
      </c>
      <c r="E70" s="30" t="s">
        <v>177</v>
      </c>
      <c r="F70" s="30" t="s">
        <v>216</v>
      </c>
      <c r="G70" s="30" t="s">
        <v>217</v>
      </c>
      <c r="H70" s="15">
        <v>45000</v>
      </c>
      <c r="I70" s="15">
        <v>20000</v>
      </c>
      <c r="J70" s="16">
        <v>2956.5</v>
      </c>
    </row>
    <row r="71" spans="1:10" ht="30" x14ac:dyDescent="0.25">
      <c r="A71" s="30" t="s">
        <v>81</v>
      </c>
      <c r="B71" s="74" t="s">
        <v>55</v>
      </c>
      <c r="C71" s="74"/>
      <c r="D71" s="30" t="s">
        <v>176</v>
      </c>
      <c r="E71" s="30" t="s">
        <v>177</v>
      </c>
      <c r="F71" s="30" t="s">
        <v>186</v>
      </c>
      <c r="G71" s="30" t="s">
        <v>187</v>
      </c>
      <c r="H71" s="15">
        <v>100000</v>
      </c>
      <c r="I71" s="15">
        <v>60000</v>
      </c>
      <c r="J71" s="16">
        <v>25689.37</v>
      </c>
    </row>
    <row r="72" spans="1:10" ht="105" x14ac:dyDescent="0.25">
      <c r="A72" s="30" t="s">
        <v>81</v>
      </c>
      <c r="B72" s="74" t="s">
        <v>55</v>
      </c>
      <c r="C72" s="74"/>
      <c r="D72" s="30" t="s">
        <v>176</v>
      </c>
      <c r="E72" s="30" t="s">
        <v>177</v>
      </c>
      <c r="F72" s="30" t="s">
        <v>120</v>
      </c>
      <c r="G72" s="30" t="s">
        <v>121</v>
      </c>
      <c r="H72" s="15">
        <v>36000</v>
      </c>
      <c r="I72" s="15">
        <v>16000</v>
      </c>
      <c r="J72" s="16">
        <v>5046.6000000000004</v>
      </c>
    </row>
    <row r="73" spans="1:10" ht="30" x14ac:dyDescent="0.25">
      <c r="A73" s="30" t="s">
        <v>81</v>
      </c>
      <c r="B73" s="74" t="s">
        <v>55</v>
      </c>
      <c r="C73" s="74"/>
      <c r="D73" s="30" t="s">
        <v>176</v>
      </c>
      <c r="E73" s="30" t="s">
        <v>177</v>
      </c>
      <c r="F73" s="30" t="s">
        <v>256</v>
      </c>
      <c r="G73" s="30" t="s">
        <v>257</v>
      </c>
      <c r="H73" s="15">
        <v>8000</v>
      </c>
      <c r="I73" s="15">
        <v>4000</v>
      </c>
      <c r="J73" s="16">
        <v>960.07</v>
      </c>
    </row>
    <row r="74" spans="1:10" ht="30" x14ac:dyDescent="0.25">
      <c r="A74" s="30" t="s">
        <v>81</v>
      </c>
      <c r="B74" s="74" t="s">
        <v>55</v>
      </c>
      <c r="C74" s="74"/>
      <c r="D74" s="30" t="s">
        <v>176</v>
      </c>
      <c r="E74" s="30" t="s">
        <v>177</v>
      </c>
      <c r="F74" s="30" t="s">
        <v>258</v>
      </c>
      <c r="G74" s="30" t="s">
        <v>259</v>
      </c>
      <c r="H74" s="15">
        <v>250000</v>
      </c>
      <c r="I74" s="15">
        <v>111000</v>
      </c>
      <c r="J74" s="16">
        <v>78953.03</v>
      </c>
    </row>
    <row r="75" spans="1:10" ht="30" x14ac:dyDescent="0.25">
      <c r="A75" s="30" t="s">
        <v>81</v>
      </c>
      <c r="B75" s="74" t="s">
        <v>55</v>
      </c>
      <c r="C75" s="74"/>
      <c r="D75" s="30" t="s">
        <v>176</v>
      </c>
      <c r="E75" s="30" t="s">
        <v>177</v>
      </c>
      <c r="F75" s="30" t="s">
        <v>188</v>
      </c>
      <c r="G75" s="30" t="s">
        <v>189</v>
      </c>
      <c r="H75" s="15">
        <v>1170000</v>
      </c>
      <c r="I75" s="15">
        <v>1130000</v>
      </c>
      <c r="J75" s="16">
        <v>972557.23</v>
      </c>
    </row>
    <row r="76" spans="1:10" ht="30" x14ac:dyDescent="0.25">
      <c r="A76" s="30" t="s">
        <v>81</v>
      </c>
      <c r="B76" s="74" t="s">
        <v>55</v>
      </c>
      <c r="C76" s="74"/>
      <c r="D76" s="30" t="s">
        <v>176</v>
      </c>
      <c r="E76" s="30" t="s">
        <v>177</v>
      </c>
      <c r="F76" s="30" t="s">
        <v>126</v>
      </c>
      <c r="G76" s="30" t="s">
        <v>127</v>
      </c>
      <c r="H76" s="15">
        <v>696000</v>
      </c>
      <c r="I76" s="15">
        <v>320000</v>
      </c>
      <c r="J76" s="16">
        <v>62080.1</v>
      </c>
    </row>
    <row r="77" spans="1:10" ht="45" x14ac:dyDescent="0.25">
      <c r="A77" s="30" t="s">
        <v>81</v>
      </c>
      <c r="B77" s="74" t="s">
        <v>55</v>
      </c>
      <c r="C77" s="74"/>
      <c r="D77" s="30" t="s">
        <v>176</v>
      </c>
      <c r="E77" s="30" t="s">
        <v>177</v>
      </c>
      <c r="F77" s="30" t="s">
        <v>130</v>
      </c>
      <c r="G77" s="30" t="s">
        <v>131</v>
      </c>
      <c r="H77" s="15">
        <v>1320000</v>
      </c>
      <c r="I77" s="15">
        <v>680000</v>
      </c>
      <c r="J77" s="16">
        <v>627672</v>
      </c>
    </row>
    <row r="78" spans="1:10" ht="90" x14ac:dyDescent="0.25">
      <c r="A78" s="30" t="s">
        <v>81</v>
      </c>
      <c r="B78" s="74" t="s">
        <v>55</v>
      </c>
      <c r="C78" s="74"/>
      <c r="D78" s="30" t="s">
        <v>176</v>
      </c>
      <c r="E78" s="30" t="s">
        <v>177</v>
      </c>
      <c r="F78" s="30" t="s">
        <v>132</v>
      </c>
      <c r="G78" s="30" t="s">
        <v>133</v>
      </c>
      <c r="H78" s="15">
        <v>0</v>
      </c>
      <c r="I78" s="15">
        <v>0</v>
      </c>
      <c r="J78" s="16">
        <v>-830582</v>
      </c>
    </row>
    <row r="79" spans="1:10" x14ac:dyDescent="0.25">
      <c r="A79" s="78" t="s">
        <v>310</v>
      </c>
      <c r="B79" s="78"/>
      <c r="C79" s="78"/>
      <c r="D79" s="78"/>
      <c r="E79" s="78"/>
      <c r="F79" s="78"/>
      <c r="G79" s="78"/>
      <c r="H79" s="18">
        <f>SUM(H37:H78)</f>
        <v>337431000</v>
      </c>
      <c r="I79" s="18">
        <f t="shared" ref="I79:J79" si="1">SUM(I37:I78)</f>
        <v>180781000</v>
      </c>
      <c r="J79" s="18">
        <f t="shared" si="1"/>
        <v>156379326.72</v>
      </c>
    </row>
    <row r="80" spans="1:10" ht="30" x14ac:dyDescent="0.25">
      <c r="A80" s="30" t="s">
        <v>81</v>
      </c>
      <c r="B80" s="74" t="s">
        <v>55</v>
      </c>
      <c r="C80" s="74"/>
      <c r="D80" s="30" t="s">
        <v>176</v>
      </c>
      <c r="E80" s="30" t="s">
        <v>177</v>
      </c>
      <c r="F80" s="30">
        <v>580101</v>
      </c>
      <c r="G80" s="30" t="s">
        <v>143</v>
      </c>
      <c r="H80" s="15">
        <v>0</v>
      </c>
      <c r="I80" s="15">
        <v>0</v>
      </c>
      <c r="J80" s="16">
        <v>0</v>
      </c>
    </row>
    <row r="81" spans="1:10" ht="30" x14ac:dyDescent="0.25">
      <c r="A81" s="30" t="s">
        <v>81</v>
      </c>
      <c r="B81" s="74" t="s">
        <v>55</v>
      </c>
      <c r="C81" s="74"/>
      <c r="D81" s="30" t="s">
        <v>176</v>
      </c>
      <c r="E81" s="30" t="s">
        <v>177</v>
      </c>
      <c r="F81" s="30">
        <v>580102</v>
      </c>
      <c r="G81" s="30" t="s">
        <v>145</v>
      </c>
      <c r="H81" s="15">
        <v>0</v>
      </c>
      <c r="I81" s="15">
        <v>0</v>
      </c>
      <c r="J81" s="16">
        <v>0</v>
      </c>
    </row>
    <row r="82" spans="1:10" ht="30" x14ac:dyDescent="0.25">
      <c r="A82" s="55" t="s">
        <v>81</v>
      </c>
      <c r="B82" s="74" t="s">
        <v>55</v>
      </c>
      <c r="C82" s="74"/>
      <c r="D82" s="55" t="s">
        <v>176</v>
      </c>
      <c r="E82" s="55" t="s">
        <v>177</v>
      </c>
      <c r="F82" s="55">
        <v>580103</v>
      </c>
      <c r="G82" s="55" t="s">
        <v>227</v>
      </c>
      <c r="H82" s="15">
        <v>78000</v>
      </c>
      <c r="I82" s="15">
        <v>40000</v>
      </c>
      <c r="J82" s="16">
        <v>4846</v>
      </c>
    </row>
    <row r="83" spans="1:10" ht="30" x14ac:dyDescent="0.25">
      <c r="A83" s="30" t="s">
        <v>81</v>
      </c>
      <c r="B83" s="74" t="s">
        <v>55</v>
      </c>
      <c r="C83" s="74"/>
      <c r="D83" s="30" t="s">
        <v>176</v>
      </c>
      <c r="E83" s="30" t="s">
        <v>177</v>
      </c>
      <c r="F83" s="30" t="s">
        <v>142</v>
      </c>
      <c r="G83" s="30" t="s">
        <v>143</v>
      </c>
      <c r="H83" s="15">
        <v>840000</v>
      </c>
      <c r="I83" s="15">
        <v>378000</v>
      </c>
      <c r="J83" s="16">
        <v>221556.63</v>
      </c>
    </row>
    <row r="84" spans="1:10" ht="33.75" customHeight="1" x14ac:dyDescent="0.25">
      <c r="A84" s="30" t="s">
        <v>81</v>
      </c>
      <c r="B84" s="74" t="s">
        <v>55</v>
      </c>
      <c r="C84" s="74"/>
      <c r="D84" s="30" t="s">
        <v>176</v>
      </c>
      <c r="E84" s="30" t="s">
        <v>177</v>
      </c>
      <c r="F84" s="30" t="s">
        <v>144</v>
      </c>
      <c r="G84" s="30" t="s">
        <v>145</v>
      </c>
      <c r="H84" s="15">
        <v>4248000</v>
      </c>
      <c r="I84" s="15">
        <v>1911000</v>
      </c>
      <c r="J84" s="16">
        <v>1351670.07</v>
      </c>
    </row>
    <row r="85" spans="1:10" ht="30" x14ac:dyDescent="0.25">
      <c r="A85" s="56" t="s">
        <v>81</v>
      </c>
      <c r="B85" s="74" t="s">
        <v>55</v>
      </c>
      <c r="C85" s="74"/>
      <c r="D85" s="56" t="s">
        <v>176</v>
      </c>
      <c r="E85" s="56" t="s">
        <v>177</v>
      </c>
      <c r="F85" s="56">
        <v>580203</v>
      </c>
      <c r="G85" s="56" t="s">
        <v>227</v>
      </c>
      <c r="H85" s="15">
        <v>120000</v>
      </c>
      <c r="I85" s="15">
        <v>50000</v>
      </c>
      <c r="J85" s="16">
        <v>0</v>
      </c>
    </row>
    <row r="86" spans="1:10" ht="45" x14ac:dyDescent="0.25">
      <c r="A86" s="30" t="s">
        <v>81</v>
      </c>
      <c r="B86" s="74" t="s">
        <v>55</v>
      </c>
      <c r="C86" s="74"/>
      <c r="D86" s="30" t="s">
        <v>176</v>
      </c>
      <c r="E86" s="30" t="s">
        <v>177</v>
      </c>
      <c r="F86" s="30">
        <v>710102</v>
      </c>
      <c r="G86" s="30" t="s">
        <v>290</v>
      </c>
      <c r="H86" s="15">
        <v>9073000</v>
      </c>
      <c r="I86" s="15">
        <v>3692000</v>
      </c>
      <c r="J86" s="16">
        <v>635203.11</v>
      </c>
    </row>
    <row r="87" spans="1:10" ht="36.75" customHeight="1" x14ac:dyDescent="0.25">
      <c r="A87" s="30" t="s">
        <v>81</v>
      </c>
      <c r="B87" s="74" t="s">
        <v>55</v>
      </c>
      <c r="C87" s="74"/>
      <c r="D87" s="30" t="s">
        <v>176</v>
      </c>
      <c r="E87" s="30" t="s">
        <v>177</v>
      </c>
      <c r="F87" s="30">
        <v>710103</v>
      </c>
      <c r="G87" s="30" t="s">
        <v>341</v>
      </c>
      <c r="H87" s="15">
        <v>77000</v>
      </c>
      <c r="I87" s="15">
        <v>77000</v>
      </c>
      <c r="J87" s="16">
        <v>0</v>
      </c>
    </row>
    <row r="88" spans="1:10" ht="30" x14ac:dyDescent="0.25">
      <c r="A88" s="30" t="s">
        <v>81</v>
      </c>
      <c r="B88" s="74" t="s">
        <v>55</v>
      </c>
      <c r="C88" s="74"/>
      <c r="D88" s="30" t="s">
        <v>176</v>
      </c>
      <c r="E88" s="30" t="s">
        <v>177</v>
      </c>
      <c r="F88" s="30">
        <v>710130</v>
      </c>
      <c r="G88" s="30" t="s">
        <v>291</v>
      </c>
      <c r="H88" s="15">
        <v>3000</v>
      </c>
      <c r="I88" s="15">
        <v>3000</v>
      </c>
      <c r="J88" s="16">
        <v>0</v>
      </c>
    </row>
    <row r="89" spans="1:10" ht="34.5" customHeight="1" x14ac:dyDescent="0.25">
      <c r="A89" s="30" t="s">
        <v>81</v>
      </c>
      <c r="B89" s="74" t="s">
        <v>55</v>
      </c>
      <c r="C89" s="74"/>
      <c r="D89" s="30" t="s">
        <v>176</v>
      </c>
      <c r="E89" s="30" t="s">
        <v>177</v>
      </c>
      <c r="F89" s="30" t="s">
        <v>260</v>
      </c>
      <c r="G89" s="30" t="s">
        <v>261</v>
      </c>
      <c r="H89" s="15">
        <v>15869000</v>
      </c>
      <c r="I89" s="15">
        <v>5575000</v>
      </c>
      <c r="J89" s="16">
        <v>4761933.4800000004</v>
      </c>
    </row>
    <row r="90" spans="1:10" x14ac:dyDescent="0.25">
      <c r="A90" s="78" t="s">
        <v>311</v>
      </c>
      <c r="B90" s="78"/>
      <c r="C90" s="78"/>
      <c r="D90" s="78"/>
      <c r="E90" s="78"/>
      <c r="F90" s="78"/>
      <c r="G90" s="78"/>
      <c r="H90" s="18">
        <f>SUM(H80:H89)</f>
        <v>30308000</v>
      </c>
      <c r="I90" s="18">
        <f t="shared" ref="I90:J90" si="2">SUM(I80:I89)</f>
        <v>11726000</v>
      </c>
      <c r="J90" s="18">
        <f t="shared" si="2"/>
        <v>6975209.290000001</v>
      </c>
    </row>
    <row r="91" spans="1:10" x14ac:dyDescent="0.25">
      <c r="A91" s="81" t="s">
        <v>342</v>
      </c>
      <c r="B91" s="81"/>
      <c r="C91" s="81"/>
      <c r="D91" s="81"/>
      <c r="E91" s="81"/>
      <c r="F91" s="81"/>
      <c r="G91" s="81"/>
      <c r="H91" s="28">
        <f>H79+H90</f>
        <v>367739000</v>
      </c>
      <c r="I91" s="28">
        <f t="shared" ref="I91:J91" si="3">I79+I90</f>
        <v>192507000</v>
      </c>
      <c r="J91" s="28">
        <f t="shared" si="3"/>
        <v>163354536.00999999</v>
      </c>
    </row>
    <row r="92" spans="1:10" x14ac:dyDescent="0.25">
      <c r="A92" s="82" t="s">
        <v>329</v>
      </c>
      <c r="B92" s="82"/>
      <c r="C92" s="82"/>
      <c r="D92" s="82"/>
      <c r="E92" s="82"/>
      <c r="F92" s="82"/>
      <c r="G92" s="82"/>
      <c r="H92" s="28">
        <f>H36-H91</f>
        <v>-7778000</v>
      </c>
      <c r="I92" s="28">
        <f>I36-I91</f>
        <v>-5294000</v>
      </c>
      <c r="J92" s="28">
        <f>J36-J91</f>
        <v>8194347.5799999833</v>
      </c>
    </row>
    <row r="93" spans="1:10" x14ac:dyDescent="0.25">
      <c r="A93" s="78" t="s">
        <v>310</v>
      </c>
      <c r="B93" s="78"/>
      <c r="C93" s="78"/>
      <c r="D93" s="78"/>
      <c r="E93" s="78"/>
      <c r="F93" s="78"/>
      <c r="G93" s="78"/>
      <c r="H93" s="41">
        <f>H26-H79</f>
        <v>-2886000</v>
      </c>
      <c r="I93" s="41">
        <f>I26-I79</f>
        <v>-2886000</v>
      </c>
      <c r="J93" s="41">
        <f>J26-J79</f>
        <v>5717573.3899999857</v>
      </c>
    </row>
    <row r="94" spans="1:10" x14ac:dyDescent="0.25">
      <c r="A94" s="78" t="s">
        <v>311</v>
      </c>
      <c r="B94" s="78"/>
      <c r="C94" s="78"/>
      <c r="D94" s="78"/>
      <c r="E94" s="78"/>
      <c r="F94" s="78"/>
      <c r="G94" s="78"/>
      <c r="H94" s="41">
        <f>H35-H90</f>
        <v>-4892000</v>
      </c>
      <c r="I94" s="41">
        <f t="shared" ref="I94:J94" si="4">I35-I90</f>
        <v>-2408000</v>
      </c>
      <c r="J94" s="41">
        <f t="shared" si="4"/>
        <v>2476774.1899999995</v>
      </c>
    </row>
    <row r="95" spans="1:10" x14ac:dyDescent="0.25">
      <c r="A95" s="42"/>
      <c r="B95" s="42"/>
      <c r="C95" s="42"/>
      <c r="D95" s="42"/>
      <c r="E95" s="42"/>
      <c r="F95" s="42"/>
      <c r="G95" s="42"/>
      <c r="H95" s="43"/>
      <c r="I95" s="43"/>
      <c r="J95" s="43"/>
    </row>
    <row r="96" spans="1:10" x14ac:dyDescent="0.25">
      <c r="A96" s="44"/>
      <c r="B96" s="44"/>
      <c r="C96" s="44"/>
      <c r="D96" s="44"/>
      <c r="E96" s="44"/>
      <c r="F96" s="44"/>
      <c r="G96" s="44"/>
      <c r="H96" s="45"/>
      <c r="I96" s="45"/>
      <c r="J96" s="45"/>
    </row>
    <row r="97" spans="1:10" x14ac:dyDescent="0.25">
      <c r="A97" s="75" t="s">
        <v>281</v>
      </c>
      <c r="B97" s="75"/>
      <c r="C97" s="75"/>
      <c r="D97" s="75"/>
      <c r="E97" s="75"/>
      <c r="F97" s="1"/>
      <c r="G97" s="1"/>
      <c r="H97" s="1"/>
      <c r="I97" s="1"/>
      <c r="J97" s="1"/>
    </row>
    <row r="98" spans="1:10" x14ac:dyDescent="0.25">
      <c r="A98" s="75" t="s">
        <v>282</v>
      </c>
      <c r="B98" s="75"/>
      <c r="C98" s="75"/>
      <c r="D98" s="75"/>
      <c r="E98" s="75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75" t="s">
        <v>283</v>
      </c>
      <c r="H99" s="75"/>
      <c r="I99" s="75"/>
      <c r="J99" s="75"/>
    </row>
    <row r="100" spans="1:10" x14ac:dyDescent="0.25">
      <c r="A100" s="1"/>
      <c r="B100" s="1"/>
      <c r="C100" s="1"/>
      <c r="D100" s="1"/>
      <c r="E100" s="1"/>
      <c r="F100" s="1"/>
      <c r="G100" s="75" t="s">
        <v>358</v>
      </c>
      <c r="H100" s="75"/>
      <c r="I100" s="75"/>
      <c r="J100" s="75"/>
    </row>
    <row r="101" spans="1:10" x14ac:dyDescent="0.25">
      <c r="A101" s="1"/>
      <c r="B101" s="1"/>
      <c r="C101" s="1"/>
      <c r="D101" s="1"/>
      <c r="E101" s="1"/>
      <c r="F101" s="1"/>
      <c r="G101" s="75" t="s">
        <v>307</v>
      </c>
      <c r="H101" s="75"/>
      <c r="I101" s="75"/>
      <c r="J101" s="75"/>
    </row>
  </sheetData>
  <mergeCells count="95">
    <mergeCell ref="B25:C25"/>
    <mergeCell ref="B27:C27"/>
    <mergeCell ref="B43:C43"/>
    <mergeCell ref="B32:C32"/>
    <mergeCell ref="B23:C23"/>
    <mergeCell ref="B33:C33"/>
    <mergeCell ref="G101:J101"/>
    <mergeCell ref="B77:C77"/>
    <mergeCell ref="B89:C89"/>
    <mergeCell ref="B88:C88"/>
    <mergeCell ref="A91:G91"/>
    <mergeCell ref="A92:G92"/>
    <mergeCell ref="A90:G90"/>
    <mergeCell ref="A93:G93"/>
    <mergeCell ref="A94:G94"/>
    <mergeCell ref="G99:J99"/>
    <mergeCell ref="G100:J100"/>
    <mergeCell ref="A97:E97"/>
    <mergeCell ref="A98:E98"/>
    <mergeCell ref="B85:C85"/>
    <mergeCell ref="B82:C82"/>
    <mergeCell ref="B68:C68"/>
    <mergeCell ref="B34:C34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35:G35"/>
    <mergeCell ref="B67:C67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2:C62"/>
    <mergeCell ref="B44:C44"/>
    <mergeCell ref="B18:C18"/>
    <mergeCell ref="B28:C28"/>
    <mergeCell ref="B21:C21"/>
    <mergeCell ref="B30:C30"/>
    <mergeCell ref="B24:C24"/>
    <mergeCell ref="B37:C37"/>
    <mergeCell ref="A36:G36"/>
    <mergeCell ref="B38:C38"/>
    <mergeCell ref="B39:C39"/>
    <mergeCell ref="B40:C40"/>
    <mergeCell ref="B41:C41"/>
    <mergeCell ref="B42:C42"/>
    <mergeCell ref="B31:C31"/>
    <mergeCell ref="B19:C19"/>
    <mergeCell ref="B22:C22"/>
    <mergeCell ref="G2:J2"/>
    <mergeCell ref="G3:J3"/>
    <mergeCell ref="B15:C15"/>
    <mergeCell ref="A26:G26"/>
    <mergeCell ref="B29:C29"/>
    <mergeCell ref="B17:C17"/>
    <mergeCell ref="A5:J5"/>
    <mergeCell ref="A6:J6"/>
    <mergeCell ref="A7:J7"/>
    <mergeCell ref="B10:C10"/>
    <mergeCell ref="B11:C11"/>
    <mergeCell ref="B12:C12"/>
    <mergeCell ref="B13:C13"/>
    <mergeCell ref="B14:C14"/>
    <mergeCell ref="B16:C16"/>
    <mergeCell ref="B20:C20"/>
    <mergeCell ref="B69:C69"/>
    <mergeCell ref="B80:C80"/>
    <mergeCell ref="B81:C81"/>
    <mergeCell ref="B86:C86"/>
    <mergeCell ref="B87:C87"/>
    <mergeCell ref="A79:G79"/>
    <mergeCell ref="B78:C78"/>
    <mergeCell ref="B70:C70"/>
    <mergeCell ref="B71:C71"/>
    <mergeCell ref="B72:C72"/>
    <mergeCell ref="B73:C73"/>
    <mergeCell ref="B74:C74"/>
    <mergeCell ref="B75:C75"/>
    <mergeCell ref="B76:C76"/>
    <mergeCell ref="B83:C83"/>
    <mergeCell ref="B84:C84"/>
  </mergeCells>
  <pageMargins left="0.2" right="0.2" top="0.5" bottom="0.75" header="0.3" footer="0.3"/>
  <pageSetup orientation="landscape" verticalDpi="597" r:id="rId1"/>
  <headerFooter>
    <oddFooter>&amp;LGA
F-PO-09-02,ED.4,REV.0&amp;C&amp;P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opLeftCell="A10" workbookViewId="0">
      <selection activeCell="J20" sqref="J20"/>
    </sheetView>
  </sheetViews>
  <sheetFormatPr defaultRowHeight="15" x14ac:dyDescent="0.25"/>
  <cols>
    <col min="1" max="1" width="9.7109375" customWidth="1"/>
    <col min="3" max="3" width="8.28515625" customWidth="1"/>
    <col min="4" max="4" width="11.7109375" bestFit="1" customWidth="1"/>
    <col min="5" max="5" width="26.85546875" customWidth="1"/>
    <col min="6" max="6" width="11.42578125" customWidth="1"/>
    <col min="7" max="7" width="21.85546875" customWidth="1"/>
    <col min="8" max="10" width="11.85546875" bestFit="1" customWidth="1"/>
  </cols>
  <sheetData>
    <row r="1" spans="1:10" x14ac:dyDescent="0.25">
      <c r="A1" s="5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5" t="s">
        <v>363</v>
      </c>
      <c r="H2" s="75"/>
      <c r="I2" s="75"/>
      <c r="J2" s="75"/>
    </row>
    <row r="3" spans="1:10" x14ac:dyDescent="0.25">
      <c r="A3" s="1"/>
      <c r="B3" s="1"/>
      <c r="C3" s="1"/>
      <c r="D3" s="1"/>
      <c r="E3" s="1"/>
      <c r="F3" s="1"/>
      <c r="G3" s="75" t="s">
        <v>401</v>
      </c>
      <c r="H3" s="75"/>
      <c r="I3" s="75"/>
      <c r="J3" s="75"/>
    </row>
    <row r="4" spans="1:10" x14ac:dyDescent="0.25">
      <c r="A4" s="1"/>
      <c r="B4" s="1"/>
      <c r="C4" s="1"/>
      <c r="D4" s="1"/>
      <c r="E4" s="1"/>
      <c r="F4" s="1"/>
      <c r="G4" s="1"/>
      <c r="H4" s="6"/>
      <c r="I4" s="6"/>
      <c r="J4" s="6"/>
    </row>
    <row r="5" spans="1:10" x14ac:dyDescent="0.2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75" t="s">
        <v>386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381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7" t="s">
        <v>275</v>
      </c>
    </row>
    <row r="9" spans="1:10" ht="71.25" x14ac:dyDescent="0.25">
      <c r="A9" s="11" t="s">
        <v>0</v>
      </c>
      <c r="B9" s="101" t="s">
        <v>1</v>
      </c>
      <c r="C9" s="101"/>
      <c r="D9" s="11" t="s">
        <v>2</v>
      </c>
      <c r="E9" s="11" t="s">
        <v>278</v>
      </c>
      <c r="F9" s="11" t="s">
        <v>3</v>
      </c>
      <c r="G9" s="11" t="s">
        <v>279</v>
      </c>
      <c r="H9" s="11" t="s">
        <v>364</v>
      </c>
      <c r="I9" s="11" t="s">
        <v>394</v>
      </c>
      <c r="J9" s="11" t="s">
        <v>395</v>
      </c>
    </row>
    <row r="10" spans="1:10" ht="45" x14ac:dyDescent="0.25">
      <c r="A10" s="30" t="s">
        <v>5</v>
      </c>
      <c r="B10" s="74" t="s">
        <v>76</v>
      </c>
      <c r="C10" s="74"/>
      <c r="D10" s="30" t="s">
        <v>19</v>
      </c>
      <c r="E10" s="30" t="s">
        <v>20</v>
      </c>
      <c r="F10" s="30"/>
      <c r="G10" s="30"/>
      <c r="H10" s="15">
        <v>10000</v>
      </c>
      <c r="I10" s="15">
        <v>10000</v>
      </c>
      <c r="J10" s="16">
        <v>10238.68</v>
      </c>
    </row>
    <row r="11" spans="1:10" ht="30" x14ac:dyDescent="0.25">
      <c r="A11" s="30" t="s">
        <v>5</v>
      </c>
      <c r="B11" s="74" t="s">
        <v>76</v>
      </c>
      <c r="C11" s="74"/>
      <c r="D11" s="30" t="s">
        <v>56</v>
      </c>
      <c r="E11" s="30" t="s">
        <v>57</v>
      </c>
      <c r="F11" s="30"/>
      <c r="G11" s="30"/>
      <c r="H11" s="15">
        <v>507000</v>
      </c>
      <c r="I11" s="15">
        <v>321000</v>
      </c>
      <c r="J11" s="16">
        <v>436749.77</v>
      </c>
    </row>
    <row r="12" spans="1:10" ht="30" x14ac:dyDescent="0.25">
      <c r="A12" s="30" t="s">
        <v>5</v>
      </c>
      <c r="B12" s="74" t="s">
        <v>76</v>
      </c>
      <c r="C12" s="74"/>
      <c r="D12" s="30" t="s">
        <v>64</v>
      </c>
      <c r="E12" s="30" t="s">
        <v>65</v>
      </c>
      <c r="F12" s="30"/>
      <c r="G12" s="30"/>
      <c r="H12" s="15">
        <v>960000</v>
      </c>
      <c r="I12" s="15">
        <v>355000</v>
      </c>
      <c r="J12" s="16">
        <v>212745.2</v>
      </c>
    </row>
    <row r="13" spans="1:10" x14ac:dyDescent="0.25">
      <c r="A13" s="30" t="s">
        <v>5</v>
      </c>
      <c r="B13" s="74" t="s">
        <v>76</v>
      </c>
      <c r="C13" s="74"/>
      <c r="D13" s="30" t="s">
        <v>66</v>
      </c>
      <c r="E13" s="30" t="s">
        <v>67</v>
      </c>
      <c r="F13" s="30"/>
      <c r="G13" s="30"/>
      <c r="H13" s="15">
        <v>0</v>
      </c>
      <c r="I13" s="15">
        <v>0</v>
      </c>
      <c r="J13" s="16">
        <v>0</v>
      </c>
    </row>
    <row r="14" spans="1:10" ht="75" x14ac:dyDescent="0.25">
      <c r="A14" s="30" t="s">
        <v>5</v>
      </c>
      <c r="B14" s="74" t="s">
        <v>76</v>
      </c>
      <c r="C14" s="74"/>
      <c r="D14" s="30">
        <v>370300</v>
      </c>
      <c r="E14" s="30" t="s">
        <v>344</v>
      </c>
      <c r="F14" s="30"/>
      <c r="G14" s="30"/>
      <c r="H14" s="15">
        <v>0</v>
      </c>
      <c r="I14" s="15">
        <v>0</v>
      </c>
      <c r="J14" s="16">
        <v>0</v>
      </c>
    </row>
    <row r="15" spans="1:10" ht="30" x14ac:dyDescent="0.25">
      <c r="A15" s="30" t="s">
        <v>5</v>
      </c>
      <c r="B15" s="74" t="s">
        <v>76</v>
      </c>
      <c r="C15" s="74"/>
      <c r="D15" s="30" t="s">
        <v>77</v>
      </c>
      <c r="E15" s="30" t="s">
        <v>78</v>
      </c>
      <c r="F15" s="30"/>
      <c r="G15" s="30"/>
      <c r="H15" s="15">
        <v>0</v>
      </c>
      <c r="I15" s="15">
        <v>0</v>
      </c>
      <c r="J15" s="16">
        <v>0</v>
      </c>
    </row>
    <row r="16" spans="1:10" ht="30" x14ac:dyDescent="0.25">
      <c r="A16" s="30" t="s">
        <v>5</v>
      </c>
      <c r="B16" s="74" t="s">
        <v>76</v>
      </c>
      <c r="C16" s="74"/>
      <c r="D16" s="30" t="s">
        <v>79</v>
      </c>
      <c r="E16" s="30" t="s">
        <v>80</v>
      </c>
      <c r="F16" s="30"/>
      <c r="G16" s="30"/>
      <c r="H16" s="15">
        <v>33442500</v>
      </c>
      <c r="I16" s="15">
        <v>18577000</v>
      </c>
      <c r="J16" s="16">
        <v>16850250</v>
      </c>
    </row>
    <row r="17" spans="1:10" x14ac:dyDescent="0.25">
      <c r="A17" s="78" t="s">
        <v>310</v>
      </c>
      <c r="B17" s="78"/>
      <c r="C17" s="78"/>
      <c r="D17" s="78"/>
      <c r="E17" s="78"/>
      <c r="F17" s="78"/>
      <c r="G17" s="78"/>
      <c r="H17" s="18">
        <f>SUM(H10:H16)</f>
        <v>34919500</v>
      </c>
      <c r="I17" s="18">
        <f t="shared" ref="I17:J17" si="0">SUM(I10:I16)</f>
        <v>19263000</v>
      </c>
      <c r="J17" s="18">
        <f t="shared" si="0"/>
        <v>17509983.649999999</v>
      </c>
    </row>
    <row r="18" spans="1:10" ht="30" x14ac:dyDescent="0.25">
      <c r="A18" s="30" t="s">
        <v>5</v>
      </c>
      <c r="B18" s="74" t="s">
        <v>76</v>
      </c>
      <c r="C18" s="74"/>
      <c r="D18" s="30">
        <v>370400</v>
      </c>
      <c r="E18" s="30" t="s">
        <v>34</v>
      </c>
      <c r="F18" s="26"/>
      <c r="G18" s="26"/>
      <c r="H18" s="15">
        <v>0</v>
      </c>
      <c r="I18" s="15">
        <v>0</v>
      </c>
      <c r="J18" s="15">
        <v>0</v>
      </c>
    </row>
    <row r="19" spans="1:10" ht="45" x14ac:dyDescent="0.25">
      <c r="A19" s="30" t="s">
        <v>5</v>
      </c>
      <c r="B19" s="74" t="s">
        <v>76</v>
      </c>
      <c r="C19" s="74"/>
      <c r="D19" s="30">
        <v>431900</v>
      </c>
      <c r="E19" s="30" t="s">
        <v>345</v>
      </c>
      <c r="F19" s="26"/>
      <c r="G19" s="26"/>
      <c r="H19" s="15">
        <v>1437500</v>
      </c>
      <c r="I19" s="15">
        <v>1066000</v>
      </c>
      <c r="J19" s="15">
        <v>143500</v>
      </c>
    </row>
    <row r="20" spans="1:10" x14ac:dyDescent="0.25">
      <c r="A20" s="78" t="s">
        <v>311</v>
      </c>
      <c r="B20" s="78"/>
      <c r="C20" s="78"/>
      <c r="D20" s="78"/>
      <c r="E20" s="78"/>
      <c r="F20" s="78"/>
      <c r="G20" s="78"/>
      <c r="H20" s="18">
        <f>SUM(H18:H19)</f>
        <v>1437500</v>
      </c>
      <c r="I20" s="18">
        <f t="shared" ref="I20:J20" si="1">SUM(I18:I19)</f>
        <v>1066000</v>
      </c>
      <c r="J20" s="18">
        <f t="shared" si="1"/>
        <v>143500</v>
      </c>
    </row>
    <row r="21" spans="1:10" x14ac:dyDescent="0.25">
      <c r="A21" s="79" t="s">
        <v>346</v>
      </c>
      <c r="B21" s="79"/>
      <c r="C21" s="79"/>
      <c r="D21" s="79"/>
      <c r="E21" s="79"/>
      <c r="F21" s="79"/>
      <c r="G21" s="79"/>
      <c r="H21" s="19">
        <f>H17+H20</f>
        <v>36357000</v>
      </c>
      <c r="I21" s="19">
        <f t="shared" ref="I21:J21" si="2">I17+I20</f>
        <v>20329000</v>
      </c>
      <c r="J21" s="19">
        <f t="shared" si="2"/>
        <v>17653483.649999999</v>
      </c>
    </row>
    <row r="22" spans="1:10" ht="30" x14ac:dyDescent="0.25">
      <c r="A22" s="30" t="s">
        <v>81</v>
      </c>
      <c r="B22" s="74" t="s">
        <v>76</v>
      </c>
      <c r="C22" s="74"/>
      <c r="D22" s="30" t="s">
        <v>134</v>
      </c>
      <c r="E22" s="30" t="s">
        <v>135</v>
      </c>
      <c r="F22" s="30" t="s">
        <v>84</v>
      </c>
      <c r="G22" s="30" t="s">
        <v>85</v>
      </c>
      <c r="H22" s="15">
        <v>2803200</v>
      </c>
      <c r="I22" s="15">
        <v>1858100</v>
      </c>
      <c r="J22" s="16">
        <v>1351458</v>
      </c>
    </row>
    <row r="23" spans="1:10" ht="30" x14ac:dyDescent="0.25">
      <c r="A23" s="30" t="s">
        <v>81</v>
      </c>
      <c r="B23" s="74" t="s">
        <v>76</v>
      </c>
      <c r="C23" s="74"/>
      <c r="D23" s="30" t="s">
        <v>134</v>
      </c>
      <c r="E23" s="30" t="s">
        <v>135</v>
      </c>
      <c r="F23" s="30">
        <v>100105</v>
      </c>
      <c r="G23" s="30" t="s">
        <v>207</v>
      </c>
      <c r="H23" s="15">
        <v>278000</v>
      </c>
      <c r="I23" s="15">
        <v>186000</v>
      </c>
      <c r="J23" s="16">
        <v>117445</v>
      </c>
    </row>
    <row r="24" spans="1:10" ht="30" x14ac:dyDescent="0.25">
      <c r="A24" s="30" t="s">
        <v>81</v>
      </c>
      <c r="B24" s="74" t="s">
        <v>76</v>
      </c>
      <c r="C24" s="74"/>
      <c r="D24" s="30" t="s">
        <v>134</v>
      </c>
      <c r="E24" s="30" t="s">
        <v>135</v>
      </c>
      <c r="F24" s="30">
        <v>100106</v>
      </c>
      <c r="G24" s="30" t="s">
        <v>347</v>
      </c>
      <c r="H24" s="15">
        <v>9800</v>
      </c>
      <c r="I24" s="15">
        <v>5800</v>
      </c>
      <c r="J24" s="16">
        <v>4714</v>
      </c>
    </row>
    <row r="25" spans="1:10" ht="45" x14ac:dyDescent="0.25">
      <c r="A25" s="30" t="s">
        <v>81</v>
      </c>
      <c r="B25" s="74" t="s">
        <v>76</v>
      </c>
      <c r="C25" s="74"/>
      <c r="D25" s="30" t="s">
        <v>134</v>
      </c>
      <c r="E25" s="30" t="s">
        <v>135</v>
      </c>
      <c r="F25" s="30">
        <v>100112</v>
      </c>
      <c r="G25" s="30" t="s">
        <v>87</v>
      </c>
      <c r="H25" s="15">
        <v>500</v>
      </c>
      <c r="I25" s="15">
        <v>500</v>
      </c>
      <c r="J25" s="16">
        <v>0</v>
      </c>
    </row>
    <row r="26" spans="1:10" ht="30" x14ac:dyDescent="0.25">
      <c r="A26" s="30" t="s">
        <v>81</v>
      </c>
      <c r="B26" s="74" t="s">
        <v>76</v>
      </c>
      <c r="C26" s="74"/>
      <c r="D26" s="30" t="s">
        <v>134</v>
      </c>
      <c r="E26" s="30" t="s">
        <v>135</v>
      </c>
      <c r="F26" s="30" t="s">
        <v>88</v>
      </c>
      <c r="G26" s="30" t="s">
        <v>295</v>
      </c>
      <c r="H26" s="15">
        <v>10000</v>
      </c>
      <c r="I26" s="15">
        <v>10000</v>
      </c>
      <c r="J26" s="16">
        <v>180</v>
      </c>
    </row>
    <row r="27" spans="1:10" ht="30" x14ac:dyDescent="0.25">
      <c r="A27" s="30" t="s">
        <v>81</v>
      </c>
      <c r="B27" s="74" t="s">
        <v>76</v>
      </c>
      <c r="C27" s="74"/>
      <c r="D27" s="30" t="s">
        <v>134</v>
      </c>
      <c r="E27" s="30" t="s">
        <v>135</v>
      </c>
      <c r="F27" s="30">
        <v>100117</v>
      </c>
      <c r="G27" s="30" t="s">
        <v>289</v>
      </c>
      <c r="H27" s="15">
        <v>147400</v>
      </c>
      <c r="I27" s="15">
        <v>77000</v>
      </c>
      <c r="J27" s="16">
        <v>61378</v>
      </c>
    </row>
    <row r="28" spans="1:10" ht="30" x14ac:dyDescent="0.25">
      <c r="A28" s="30" t="s">
        <v>81</v>
      </c>
      <c r="B28" s="74" t="s">
        <v>76</v>
      </c>
      <c r="C28" s="74"/>
      <c r="D28" s="30" t="s">
        <v>134</v>
      </c>
      <c r="E28" s="30" t="s">
        <v>135</v>
      </c>
      <c r="F28" s="30">
        <v>100206</v>
      </c>
      <c r="G28" s="30" t="s">
        <v>296</v>
      </c>
      <c r="H28" s="15">
        <v>51250</v>
      </c>
      <c r="I28" s="15">
        <v>51250</v>
      </c>
      <c r="J28" s="16">
        <v>48800</v>
      </c>
    </row>
    <row r="29" spans="1:10" ht="30" x14ac:dyDescent="0.25">
      <c r="A29" s="30" t="s">
        <v>81</v>
      </c>
      <c r="B29" s="74" t="s">
        <v>76</v>
      </c>
      <c r="C29" s="74"/>
      <c r="D29" s="30" t="s">
        <v>134</v>
      </c>
      <c r="E29" s="30" t="s">
        <v>135</v>
      </c>
      <c r="F29" s="30" t="s">
        <v>96</v>
      </c>
      <c r="G29" s="30" t="s">
        <v>97</v>
      </c>
      <c r="H29" s="15">
        <v>72850</v>
      </c>
      <c r="I29" s="15">
        <v>46350</v>
      </c>
      <c r="J29" s="16">
        <v>34400</v>
      </c>
    </row>
    <row r="30" spans="1:10" ht="30" x14ac:dyDescent="0.25">
      <c r="A30" s="30" t="s">
        <v>81</v>
      </c>
      <c r="B30" s="74" t="s">
        <v>76</v>
      </c>
      <c r="C30" s="74"/>
      <c r="D30" s="30" t="s">
        <v>134</v>
      </c>
      <c r="E30" s="30" t="s">
        <v>135</v>
      </c>
      <c r="F30" s="30" t="s">
        <v>98</v>
      </c>
      <c r="G30" s="30" t="s">
        <v>99</v>
      </c>
      <c r="H30" s="15">
        <v>10000</v>
      </c>
      <c r="I30" s="15">
        <v>10000</v>
      </c>
      <c r="J30" s="16">
        <v>3527.45</v>
      </c>
    </row>
    <row r="31" spans="1:10" ht="30" x14ac:dyDescent="0.25">
      <c r="A31" s="30" t="s">
        <v>81</v>
      </c>
      <c r="B31" s="74" t="s">
        <v>76</v>
      </c>
      <c r="C31" s="74"/>
      <c r="D31" s="30" t="s">
        <v>134</v>
      </c>
      <c r="E31" s="30" t="s">
        <v>135</v>
      </c>
      <c r="F31" s="30">
        <v>200102</v>
      </c>
      <c r="G31" s="30" t="s">
        <v>183</v>
      </c>
      <c r="H31" s="15">
        <v>800</v>
      </c>
      <c r="I31" s="15">
        <v>800</v>
      </c>
      <c r="J31" s="16">
        <v>202.26</v>
      </c>
    </row>
    <row r="32" spans="1:10" ht="30" x14ac:dyDescent="0.25">
      <c r="A32" s="30" t="s">
        <v>81</v>
      </c>
      <c r="B32" s="74" t="s">
        <v>76</v>
      </c>
      <c r="C32" s="74"/>
      <c r="D32" s="30" t="s">
        <v>134</v>
      </c>
      <c r="E32" s="30" t="s">
        <v>135</v>
      </c>
      <c r="F32" s="30" t="s">
        <v>100</v>
      </c>
      <c r="G32" s="30" t="s">
        <v>101</v>
      </c>
      <c r="H32" s="15">
        <v>26000</v>
      </c>
      <c r="I32" s="15">
        <v>26000</v>
      </c>
      <c r="J32" s="16">
        <v>21449.02</v>
      </c>
    </row>
    <row r="33" spans="1:10" ht="30" x14ac:dyDescent="0.25">
      <c r="A33" s="30" t="s">
        <v>81</v>
      </c>
      <c r="B33" s="74" t="s">
        <v>76</v>
      </c>
      <c r="C33" s="74"/>
      <c r="D33" s="30" t="s">
        <v>134</v>
      </c>
      <c r="E33" s="30" t="s">
        <v>135</v>
      </c>
      <c r="F33" s="30" t="s">
        <v>102</v>
      </c>
      <c r="G33" s="30" t="s">
        <v>103</v>
      </c>
      <c r="H33" s="15">
        <v>6000</v>
      </c>
      <c r="I33" s="15">
        <v>6000</v>
      </c>
      <c r="J33" s="16">
        <v>663.42</v>
      </c>
    </row>
    <row r="34" spans="1:10" ht="30" x14ac:dyDescent="0.25">
      <c r="A34" s="30" t="s">
        <v>81</v>
      </c>
      <c r="B34" s="74" t="s">
        <v>76</v>
      </c>
      <c r="C34" s="74"/>
      <c r="D34" s="30" t="s">
        <v>134</v>
      </c>
      <c r="E34" s="30" t="s">
        <v>135</v>
      </c>
      <c r="F34" s="30">
        <v>200105</v>
      </c>
      <c r="G34" s="30" t="s">
        <v>245</v>
      </c>
      <c r="H34" s="15">
        <v>5000</v>
      </c>
      <c r="I34" s="15">
        <v>5000</v>
      </c>
      <c r="J34" s="16">
        <v>5000</v>
      </c>
    </row>
    <row r="35" spans="1:10" ht="30" x14ac:dyDescent="0.25">
      <c r="A35" s="30" t="s">
        <v>81</v>
      </c>
      <c r="B35" s="74" t="s">
        <v>76</v>
      </c>
      <c r="C35" s="74"/>
      <c r="D35" s="30" t="s">
        <v>134</v>
      </c>
      <c r="E35" s="30" t="s">
        <v>135</v>
      </c>
      <c r="F35" s="30">
        <v>200106</v>
      </c>
      <c r="G35" s="30" t="s">
        <v>105</v>
      </c>
      <c r="H35" s="15">
        <v>3000</v>
      </c>
      <c r="I35" s="15">
        <v>3000</v>
      </c>
      <c r="J35" s="16">
        <v>303.45</v>
      </c>
    </row>
    <row r="36" spans="1:10" ht="30" x14ac:dyDescent="0.25">
      <c r="A36" s="30" t="s">
        <v>81</v>
      </c>
      <c r="B36" s="74" t="s">
        <v>76</v>
      </c>
      <c r="C36" s="74"/>
      <c r="D36" s="30" t="s">
        <v>134</v>
      </c>
      <c r="E36" s="30" t="s">
        <v>135</v>
      </c>
      <c r="F36" s="30" t="s">
        <v>108</v>
      </c>
      <c r="G36" s="30" t="s">
        <v>109</v>
      </c>
      <c r="H36" s="15">
        <v>16000</v>
      </c>
      <c r="I36" s="15">
        <v>16000</v>
      </c>
      <c r="J36" s="16">
        <v>6124.03</v>
      </c>
    </row>
    <row r="37" spans="1:10" ht="45" x14ac:dyDescent="0.25">
      <c r="A37" s="30" t="s">
        <v>81</v>
      </c>
      <c r="B37" s="74" t="s">
        <v>76</v>
      </c>
      <c r="C37" s="74"/>
      <c r="D37" s="30" t="s">
        <v>134</v>
      </c>
      <c r="E37" s="30" t="s">
        <v>135</v>
      </c>
      <c r="F37" s="30" t="s">
        <v>110</v>
      </c>
      <c r="G37" s="30" t="s">
        <v>111</v>
      </c>
      <c r="H37" s="15">
        <v>8000</v>
      </c>
      <c r="I37" s="15">
        <v>8000</v>
      </c>
      <c r="J37" s="16">
        <v>3535.03</v>
      </c>
    </row>
    <row r="38" spans="1:10" ht="45" x14ac:dyDescent="0.25">
      <c r="A38" s="30" t="s">
        <v>81</v>
      </c>
      <c r="B38" s="74" t="s">
        <v>76</v>
      </c>
      <c r="C38" s="74"/>
      <c r="D38" s="30" t="s">
        <v>134</v>
      </c>
      <c r="E38" s="30" t="s">
        <v>135</v>
      </c>
      <c r="F38" s="30" t="s">
        <v>112</v>
      </c>
      <c r="G38" s="30" t="s">
        <v>113</v>
      </c>
      <c r="H38" s="15">
        <v>9000</v>
      </c>
      <c r="I38" s="15">
        <v>9000</v>
      </c>
      <c r="J38" s="16">
        <v>2406.8000000000002</v>
      </c>
    </row>
    <row r="39" spans="1:10" ht="30" x14ac:dyDescent="0.25">
      <c r="A39" s="30" t="s">
        <v>81</v>
      </c>
      <c r="B39" s="74" t="s">
        <v>76</v>
      </c>
      <c r="C39" s="74"/>
      <c r="D39" s="30" t="s">
        <v>134</v>
      </c>
      <c r="E39" s="30" t="s">
        <v>135</v>
      </c>
      <c r="F39" s="30">
        <v>200200</v>
      </c>
      <c r="G39" s="30" t="s">
        <v>171</v>
      </c>
      <c r="H39" s="15">
        <v>1000</v>
      </c>
      <c r="I39" s="15">
        <v>1000</v>
      </c>
      <c r="J39" s="16">
        <v>0</v>
      </c>
    </row>
    <row r="40" spans="1:10" ht="30" x14ac:dyDescent="0.25">
      <c r="A40" s="30" t="s">
        <v>81</v>
      </c>
      <c r="B40" s="74" t="s">
        <v>76</v>
      </c>
      <c r="C40" s="74"/>
      <c r="D40" s="30" t="s">
        <v>134</v>
      </c>
      <c r="E40" s="30" t="s">
        <v>135</v>
      </c>
      <c r="F40" s="30">
        <v>200530</v>
      </c>
      <c r="G40" s="30" t="s">
        <v>115</v>
      </c>
      <c r="H40" s="15">
        <v>3000</v>
      </c>
      <c r="I40" s="15">
        <v>3000</v>
      </c>
      <c r="J40" s="16">
        <v>70</v>
      </c>
    </row>
    <row r="41" spans="1:10" ht="30" x14ac:dyDescent="0.25">
      <c r="A41" s="30" t="s">
        <v>81</v>
      </c>
      <c r="B41" s="74" t="s">
        <v>76</v>
      </c>
      <c r="C41" s="74"/>
      <c r="D41" s="30" t="s">
        <v>134</v>
      </c>
      <c r="E41" s="30" t="s">
        <v>135</v>
      </c>
      <c r="F41" s="30">
        <v>200601</v>
      </c>
      <c r="G41" s="30" t="s">
        <v>117</v>
      </c>
      <c r="H41" s="15">
        <v>4000</v>
      </c>
      <c r="I41" s="15">
        <v>4000</v>
      </c>
      <c r="J41" s="16">
        <v>0</v>
      </c>
    </row>
    <row r="42" spans="1:10" ht="30" x14ac:dyDescent="0.25">
      <c r="A42" s="30" t="s">
        <v>81</v>
      </c>
      <c r="B42" s="74" t="s">
        <v>76</v>
      </c>
      <c r="C42" s="74"/>
      <c r="D42" s="30" t="s">
        <v>134</v>
      </c>
      <c r="E42" s="30" t="s">
        <v>135</v>
      </c>
      <c r="F42" s="30">
        <v>201100</v>
      </c>
      <c r="G42" s="30" t="s">
        <v>185</v>
      </c>
      <c r="H42" s="15">
        <v>500</v>
      </c>
      <c r="I42" s="15">
        <v>500</v>
      </c>
      <c r="J42" s="16">
        <v>0</v>
      </c>
    </row>
    <row r="43" spans="1:10" ht="30" x14ac:dyDescent="0.25">
      <c r="A43" s="30" t="s">
        <v>81</v>
      </c>
      <c r="B43" s="74" t="s">
        <v>76</v>
      </c>
      <c r="C43" s="74"/>
      <c r="D43" s="30" t="s">
        <v>134</v>
      </c>
      <c r="E43" s="30" t="s">
        <v>135</v>
      </c>
      <c r="F43" s="30">
        <v>201300</v>
      </c>
      <c r="G43" s="30" t="s">
        <v>217</v>
      </c>
      <c r="H43" s="15">
        <v>1000</v>
      </c>
      <c r="I43" s="15">
        <v>1000</v>
      </c>
      <c r="J43" s="16">
        <v>0</v>
      </c>
    </row>
    <row r="44" spans="1:10" ht="30" x14ac:dyDescent="0.25">
      <c r="A44" s="30" t="s">
        <v>81</v>
      </c>
      <c r="B44" s="74" t="s">
        <v>76</v>
      </c>
      <c r="C44" s="74"/>
      <c r="D44" s="30" t="s">
        <v>134</v>
      </c>
      <c r="E44" s="30" t="s">
        <v>135</v>
      </c>
      <c r="F44" s="30">
        <v>201400</v>
      </c>
      <c r="G44" s="30" t="s">
        <v>187</v>
      </c>
      <c r="H44" s="15">
        <v>2600</v>
      </c>
      <c r="I44" s="15">
        <v>2600</v>
      </c>
      <c r="J44" s="16">
        <v>0</v>
      </c>
    </row>
    <row r="45" spans="1:10" ht="90" x14ac:dyDescent="0.25">
      <c r="A45" s="55" t="s">
        <v>81</v>
      </c>
      <c r="B45" s="74" t="s">
        <v>76</v>
      </c>
      <c r="C45" s="74"/>
      <c r="D45" s="55" t="s">
        <v>134</v>
      </c>
      <c r="E45" s="55" t="s">
        <v>135</v>
      </c>
      <c r="F45" s="55">
        <v>202500</v>
      </c>
      <c r="G45" s="55" t="s">
        <v>369</v>
      </c>
      <c r="H45" s="15">
        <v>11600</v>
      </c>
      <c r="I45" s="15">
        <v>11600</v>
      </c>
      <c r="J45" s="16">
        <v>11577.85</v>
      </c>
    </row>
    <row r="46" spans="1:10" ht="30" x14ac:dyDescent="0.25">
      <c r="A46" s="30" t="s">
        <v>81</v>
      </c>
      <c r="B46" s="74" t="s">
        <v>76</v>
      </c>
      <c r="C46" s="74"/>
      <c r="D46" s="30" t="s">
        <v>134</v>
      </c>
      <c r="E46" s="30" t="s">
        <v>135</v>
      </c>
      <c r="F46" s="30">
        <v>203001</v>
      </c>
      <c r="G46" s="30" t="s">
        <v>257</v>
      </c>
      <c r="H46" s="15">
        <v>0</v>
      </c>
      <c r="I46" s="15">
        <v>0</v>
      </c>
      <c r="J46" s="16">
        <v>0</v>
      </c>
    </row>
    <row r="47" spans="1:10" ht="30" x14ac:dyDescent="0.25">
      <c r="A47" s="30" t="s">
        <v>81</v>
      </c>
      <c r="B47" s="74" t="s">
        <v>76</v>
      </c>
      <c r="C47" s="74"/>
      <c r="D47" s="30" t="s">
        <v>134</v>
      </c>
      <c r="E47" s="30" t="s">
        <v>135</v>
      </c>
      <c r="F47" s="30" t="s">
        <v>258</v>
      </c>
      <c r="G47" s="30" t="s">
        <v>259</v>
      </c>
      <c r="H47" s="15">
        <v>7500</v>
      </c>
      <c r="I47" s="15">
        <v>7500</v>
      </c>
      <c r="J47" s="16">
        <v>461.45</v>
      </c>
    </row>
    <row r="48" spans="1:10" ht="30" x14ac:dyDescent="0.25">
      <c r="A48" s="30" t="s">
        <v>81</v>
      </c>
      <c r="B48" s="74" t="s">
        <v>76</v>
      </c>
      <c r="C48" s="74"/>
      <c r="D48" s="30" t="s">
        <v>134</v>
      </c>
      <c r="E48" s="30" t="s">
        <v>135</v>
      </c>
      <c r="F48" s="30" t="s">
        <v>126</v>
      </c>
      <c r="G48" s="30" t="s">
        <v>127</v>
      </c>
      <c r="H48" s="15">
        <v>15000</v>
      </c>
      <c r="I48" s="15">
        <v>15000</v>
      </c>
      <c r="J48" s="16">
        <v>11922.16</v>
      </c>
    </row>
    <row r="49" spans="1:10" ht="75" x14ac:dyDescent="0.25">
      <c r="A49" s="30" t="s">
        <v>81</v>
      </c>
      <c r="B49" s="74" t="s">
        <v>76</v>
      </c>
      <c r="C49" s="74"/>
      <c r="D49" s="30" t="s">
        <v>134</v>
      </c>
      <c r="E49" s="30" t="s">
        <v>135</v>
      </c>
      <c r="F49" s="30" t="s">
        <v>132</v>
      </c>
      <c r="G49" s="30" t="s">
        <v>133</v>
      </c>
      <c r="H49" s="15">
        <v>0</v>
      </c>
      <c r="I49" s="15">
        <v>0</v>
      </c>
      <c r="J49" s="16">
        <v>-8903.93</v>
      </c>
    </row>
    <row r="50" spans="1:10" x14ac:dyDescent="0.25">
      <c r="A50" s="83" t="s">
        <v>348</v>
      </c>
      <c r="B50" s="83"/>
      <c r="C50" s="83"/>
      <c r="D50" s="83"/>
      <c r="E50" s="83"/>
      <c r="F50" s="83"/>
      <c r="G50" s="83"/>
      <c r="H50" s="15">
        <f>SUM(H22:H49)</f>
        <v>3503000</v>
      </c>
      <c r="I50" s="15">
        <f t="shared" ref="I50:J50" si="3">SUM(I22:I49)</f>
        <v>2365000</v>
      </c>
      <c r="J50" s="15">
        <f t="shared" si="3"/>
        <v>1676713.99</v>
      </c>
    </row>
    <row r="51" spans="1:10" ht="30" x14ac:dyDescent="0.25">
      <c r="A51" s="30" t="s">
        <v>81</v>
      </c>
      <c r="B51" s="74" t="s">
        <v>76</v>
      </c>
      <c r="C51" s="74"/>
      <c r="D51" s="30" t="s">
        <v>190</v>
      </c>
      <c r="E51" s="30" t="s">
        <v>191</v>
      </c>
      <c r="F51" s="30" t="s">
        <v>84</v>
      </c>
      <c r="G51" s="30" t="s">
        <v>85</v>
      </c>
      <c r="H51" s="15">
        <v>6956000</v>
      </c>
      <c r="I51" s="15">
        <v>3483000</v>
      </c>
      <c r="J51" s="16">
        <v>3034448</v>
      </c>
    </row>
    <row r="52" spans="1:10" ht="30" x14ac:dyDescent="0.25">
      <c r="A52" s="30" t="s">
        <v>81</v>
      </c>
      <c r="B52" s="74" t="s">
        <v>76</v>
      </c>
      <c r="C52" s="74"/>
      <c r="D52" s="30" t="s">
        <v>190</v>
      </c>
      <c r="E52" s="30" t="s">
        <v>191</v>
      </c>
      <c r="F52" s="30" t="s">
        <v>206</v>
      </c>
      <c r="G52" s="30" t="s">
        <v>207</v>
      </c>
      <c r="H52" s="15">
        <v>601000</v>
      </c>
      <c r="I52" s="15">
        <v>306000</v>
      </c>
      <c r="J52" s="16">
        <v>242437</v>
      </c>
    </row>
    <row r="53" spans="1:10" ht="30" x14ac:dyDescent="0.25">
      <c r="A53" s="59" t="s">
        <v>81</v>
      </c>
      <c r="B53" s="74" t="s">
        <v>76</v>
      </c>
      <c r="C53" s="74"/>
      <c r="D53" s="59" t="s">
        <v>190</v>
      </c>
      <c r="E53" s="59" t="s">
        <v>191</v>
      </c>
      <c r="F53" s="59">
        <v>100106</v>
      </c>
      <c r="G53" s="59" t="s">
        <v>209</v>
      </c>
      <c r="H53" s="15">
        <v>20000</v>
      </c>
      <c r="I53" s="15">
        <v>5000</v>
      </c>
      <c r="J53" s="16">
        <v>0</v>
      </c>
    </row>
    <row r="54" spans="1:10" ht="30" x14ac:dyDescent="0.25">
      <c r="A54" s="30" t="s">
        <v>81</v>
      </c>
      <c r="B54" s="74" t="s">
        <v>76</v>
      </c>
      <c r="C54" s="74"/>
      <c r="D54" s="30" t="s">
        <v>190</v>
      </c>
      <c r="E54" s="30" t="s">
        <v>191</v>
      </c>
      <c r="F54" s="30">
        <v>100113</v>
      </c>
      <c r="G54" s="30" t="s">
        <v>295</v>
      </c>
      <c r="H54" s="15">
        <v>16000</v>
      </c>
      <c r="I54" s="15">
        <v>8000</v>
      </c>
      <c r="J54" s="16">
        <v>890</v>
      </c>
    </row>
    <row r="55" spans="1:10" ht="30" x14ac:dyDescent="0.25">
      <c r="A55" s="30" t="s">
        <v>81</v>
      </c>
      <c r="B55" s="74" t="s">
        <v>76</v>
      </c>
      <c r="C55" s="74"/>
      <c r="D55" s="30" t="s">
        <v>190</v>
      </c>
      <c r="E55" s="30" t="s">
        <v>191</v>
      </c>
      <c r="F55" s="30">
        <v>100117</v>
      </c>
      <c r="G55" s="30" t="s">
        <v>289</v>
      </c>
      <c r="H55" s="15">
        <v>459000</v>
      </c>
      <c r="I55" s="15">
        <v>240000</v>
      </c>
      <c r="J55" s="16">
        <v>203924</v>
      </c>
    </row>
    <row r="56" spans="1:10" ht="30" x14ac:dyDescent="0.25">
      <c r="A56" s="30" t="s">
        <v>81</v>
      </c>
      <c r="B56" s="74" t="s">
        <v>76</v>
      </c>
      <c r="C56" s="74"/>
      <c r="D56" s="30" t="s">
        <v>190</v>
      </c>
      <c r="E56" s="30" t="s">
        <v>191</v>
      </c>
      <c r="F56" s="30" t="s">
        <v>90</v>
      </c>
      <c r="G56" s="30" t="s">
        <v>91</v>
      </c>
      <c r="H56" s="15">
        <v>55000</v>
      </c>
      <c r="I56" s="15">
        <v>35000</v>
      </c>
      <c r="J56" s="16">
        <v>20000</v>
      </c>
    </row>
    <row r="57" spans="1:10" ht="30" x14ac:dyDescent="0.25">
      <c r="A57" s="30" t="s">
        <v>81</v>
      </c>
      <c r="B57" s="74" t="s">
        <v>76</v>
      </c>
      <c r="C57" s="74"/>
      <c r="D57" s="30" t="s">
        <v>190</v>
      </c>
      <c r="E57" s="30" t="s">
        <v>191</v>
      </c>
      <c r="F57" s="63">
        <v>100206</v>
      </c>
      <c r="G57" s="30" t="s">
        <v>296</v>
      </c>
      <c r="H57" s="15">
        <v>169000</v>
      </c>
      <c r="I57" s="15">
        <v>169000</v>
      </c>
      <c r="J57" s="16">
        <v>160554</v>
      </c>
    </row>
    <row r="58" spans="1:10" ht="30" x14ac:dyDescent="0.25">
      <c r="A58" s="30" t="s">
        <v>81</v>
      </c>
      <c r="B58" s="74" t="s">
        <v>76</v>
      </c>
      <c r="C58" s="74"/>
      <c r="D58" s="30" t="s">
        <v>190</v>
      </c>
      <c r="E58" s="30" t="s">
        <v>191</v>
      </c>
      <c r="F58" s="30" t="s">
        <v>96</v>
      </c>
      <c r="G58" s="30" t="s">
        <v>97</v>
      </c>
      <c r="H58" s="15">
        <v>188000</v>
      </c>
      <c r="I58" s="15">
        <v>97000</v>
      </c>
      <c r="J58" s="16">
        <v>80217</v>
      </c>
    </row>
    <row r="59" spans="1:10" ht="30" x14ac:dyDescent="0.25">
      <c r="A59" s="30" t="s">
        <v>81</v>
      </c>
      <c r="B59" s="74" t="s">
        <v>76</v>
      </c>
      <c r="C59" s="74"/>
      <c r="D59" s="30" t="s">
        <v>190</v>
      </c>
      <c r="E59" s="30" t="s">
        <v>191</v>
      </c>
      <c r="F59" s="30" t="s">
        <v>98</v>
      </c>
      <c r="G59" s="30" t="s">
        <v>99</v>
      </c>
      <c r="H59" s="15">
        <v>9000</v>
      </c>
      <c r="I59" s="15">
        <v>5000</v>
      </c>
      <c r="J59" s="16">
        <v>2799.07</v>
      </c>
    </row>
    <row r="60" spans="1:10" ht="30" x14ac:dyDescent="0.25">
      <c r="A60" s="30" t="s">
        <v>81</v>
      </c>
      <c r="B60" s="74" t="s">
        <v>76</v>
      </c>
      <c r="C60" s="74"/>
      <c r="D60" s="30" t="s">
        <v>190</v>
      </c>
      <c r="E60" s="30" t="s">
        <v>191</v>
      </c>
      <c r="F60" s="30" t="s">
        <v>182</v>
      </c>
      <c r="G60" s="30" t="s">
        <v>183</v>
      </c>
      <c r="H60" s="15">
        <v>15000</v>
      </c>
      <c r="I60" s="15">
        <v>8000</v>
      </c>
      <c r="J60" s="16">
        <v>5155.92</v>
      </c>
    </row>
    <row r="61" spans="1:10" s="2" customFormat="1" ht="30" x14ac:dyDescent="0.25">
      <c r="A61" s="30" t="s">
        <v>81</v>
      </c>
      <c r="B61" s="74" t="s">
        <v>76</v>
      </c>
      <c r="C61" s="74"/>
      <c r="D61" s="30" t="s">
        <v>190</v>
      </c>
      <c r="E61" s="30" t="s">
        <v>191</v>
      </c>
      <c r="F61" s="30" t="s">
        <v>100</v>
      </c>
      <c r="G61" s="30" t="s">
        <v>101</v>
      </c>
      <c r="H61" s="39">
        <v>470000</v>
      </c>
      <c r="I61" s="39">
        <v>325000</v>
      </c>
      <c r="J61" s="16">
        <v>279102.42</v>
      </c>
    </row>
    <row r="62" spans="1:10" s="3" customFormat="1" ht="27" customHeight="1" x14ac:dyDescent="0.25">
      <c r="A62" s="30" t="s">
        <v>81</v>
      </c>
      <c r="B62" s="74" t="s">
        <v>76</v>
      </c>
      <c r="C62" s="74"/>
      <c r="D62" s="30" t="s">
        <v>190</v>
      </c>
      <c r="E62" s="30" t="s">
        <v>191</v>
      </c>
      <c r="F62" s="30" t="s">
        <v>102</v>
      </c>
      <c r="G62" s="30" t="s">
        <v>103</v>
      </c>
      <c r="H62" s="39">
        <v>47000</v>
      </c>
      <c r="I62" s="39">
        <v>24000</v>
      </c>
      <c r="J62" s="16">
        <v>13592.2</v>
      </c>
    </row>
    <row r="63" spans="1:10" s="3" customFormat="1" ht="27.75" customHeight="1" x14ac:dyDescent="0.25">
      <c r="A63" s="30" t="s">
        <v>81</v>
      </c>
      <c r="B63" s="74" t="s">
        <v>76</v>
      </c>
      <c r="C63" s="74"/>
      <c r="D63" s="30" t="s">
        <v>190</v>
      </c>
      <c r="E63" s="30" t="s">
        <v>191</v>
      </c>
      <c r="F63" s="30" t="s">
        <v>244</v>
      </c>
      <c r="G63" s="30" t="s">
        <v>245</v>
      </c>
      <c r="H63" s="39">
        <v>15000</v>
      </c>
      <c r="I63" s="39">
        <v>6000</v>
      </c>
      <c r="J63" s="16">
        <v>0</v>
      </c>
    </row>
    <row r="64" spans="1:10" s="3" customFormat="1" ht="27.75" customHeight="1" x14ac:dyDescent="0.25">
      <c r="A64" s="30" t="s">
        <v>81</v>
      </c>
      <c r="B64" s="74" t="s">
        <v>76</v>
      </c>
      <c r="C64" s="74"/>
      <c r="D64" s="30" t="s">
        <v>190</v>
      </c>
      <c r="E64" s="30" t="s">
        <v>191</v>
      </c>
      <c r="F64" s="30">
        <v>200106</v>
      </c>
      <c r="G64" s="30" t="s">
        <v>105</v>
      </c>
      <c r="H64" s="39">
        <v>1000</v>
      </c>
      <c r="I64" s="39">
        <v>0</v>
      </c>
      <c r="J64" s="16">
        <v>0</v>
      </c>
    </row>
    <row r="65" spans="1:10" s="3" customFormat="1" ht="27.75" customHeight="1" x14ac:dyDescent="0.25">
      <c r="A65" s="30" t="s">
        <v>81</v>
      </c>
      <c r="B65" s="74" t="s">
        <v>76</v>
      </c>
      <c r="C65" s="74"/>
      <c r="D65" s="30" t="s">
        <v>190</v>
      </c>
      <c r="E65" s="30" t="s">
        <v>191</v>
      </c>
      <c r="F65" s="30">
        <v>200107</v>
      </c>
      <c r="G65" s="30" t="s">
        <v>107</v>
      </c>
      <c r="H65" s="39">
        <v>2000</v>
      </c>
      <c r="I65" s="39">
        <v>2000</v>
      </c>
      <c r="J65" s="16">
        <v>0</v>
      </c>
    </row>
    <row r="66" spans="1:10" s="3" customFormat="1" ht="30" x14ac:dyDescent="0.25">
      <c r="A66" s="30" t="s">
        <v>81</v>
      </c>
      <c r="B66" s="74" t="s">
        <v>76</v>
      </c>
      <c r="C66" s="74"/>
      <c r="D66" s="30" t="s">
        <v>190</v>
      </c>
      <c r="E66" s="30" t="s">
        <v>191</v>
      </c>
      <c r="F66" s="30" t="s">
        <v>108</v>
      </c>
      <c r="G66" s="30" t="s">
        <v>109</v>
      </c>
      <c r="H66" s="39">
        <v>37000</v>
      </c>
      <c r="I66" s="39">
        <v>18000</v>
      </c>
      <c r="J66" s="16">
        <v>15021.62</v>
      </c>
    </row>
    <row r="67" spans="1:10" s="3" customFormat="1" ht="30.75" customHeight="1" x14ac:dyDescent="0.25">
      <c r="A67" s="30" t="s">
        <v>81</v>
      </c>
      <c r="B67" s="74" t="s">
        <v>76</v>
      </c>
      <c r="C67" s="74"/>
      <c r="D67" s="30" t="s">
        <v>190</v>
      </c>
      <c r="E67" s="30" t="s">
        <v>191</v>
      </c>
      <c r="F67" s="30" t="s">
        <v>110</v>
      </c>
      <c r="G67" s="30" t="s">
        <v>111</v>
      </c>
      <c r="H67" s="39">
        <v>553000</v>
      </c>
      <c r="I67" s="39">
        <v>316000</v>
      </c>
      <c r="J67" s="16">
        <v>259045.33</v>
      </c>
    </row>
    <row r="68" spans="1:10" s="3" customFormat="1" ht="26.25" customHeight="1" x14ac:dyDescent="0.25">
      <c r="A68" s="30" t="s">
        <v>81</v>
      </c>
      <c r="B68" s="74" t="s">
        <v>76</v>
      </c>
      <c r="C68" s="74"/>
      <c r="D68" s="30" t="s">
        <v>190</v>
      </c>
      <c r="E68" s="30" t="s">
        <v>191</v>
      </c>
      <c r="F68" s="30" t="s">
        <v>112</v>
      </c>
      <c r="G68" s="30" t="s">
        <v>113</v>
      </c>
      <c r="H68" s="39">
        <v>250000</v>
      </c>
      <c r="I68" s="39">
        <v>142000</v>
      </c>
      <c r="J68" s="16">
        <v>65823.149999999994</v>
      </c>
    </row>
    <row r="69" spans="1:10" s="3" customFormat="1" ht="30" x14ac:dyDescent="0.25">
      <c r="A69" s="30" t="s">
        <v>81</v>
      </c>
      <c r="B69" s="74" t="s">
        <v>76</v>
      </c>
      <c r="C69" s="74"/>
      <c r="D69" s="30" t="s">
        <v>190</v>
      </c>
      <c r="E69" s="30" t="s">
        <v>191</v>
      </c>
      <c r="F69" s="30">
        <v>200200</v>
      </c>
      <c r="G69" s="30" t="s">
        <v>171</v>
      </c>
      <c r="H69" s="39">
        <v>145000</v>
      </c>
      <c r="I69" s="39">
        <v>65000</v>
      </c>
      <c r="J69" s="16">
        <v>13168.39</v>
      </c>
    </row>
    <row r="70" spans="1:10" s="3" customFormat="1" ht="30" x14ac:dyDescent="0.25">
      <c r="A70" s="30" t="s">
        <v>81</v>
      </c>
      <c r="B70" s="74" t="s">
        <v>76</v>
      </c>
      <c r="C70" s="74"/>
      <c r="D70" s="30" t="s">
        <v>190</v>
      </c>
      <c r="E70" s="30" t="s">
        <v>191</v>
      </c>
      <c r="F70" s="30" t="s">
        <v>262</v>
      </c>
      <c r="G70" s="30" t="s">
        <v>263</v>
      </c>
      <c r="H70" s="39">
        <v>30000</v>
      </c>
      <c r="I70" s="39">
        <v>20000</v>
      </c>
      <c r="J70" s="16">
        <v>18852.009999999998</v>
      </c>
    </row>
    <row r="71" spans="1:10" s="3" customFormat="1" ht="30" x14ac:dyDescent="0.25">
      <c r="A71" s="30" t="s">
        <v>81</v>
      </c>
      <c r="B71" s="74" t="s">
        <v>76</v>
      </c>
      <c r="C71" s="74"/>
      <c r="D71" s="30" t="s">
        <v>190</v>
      </c>
      <c r="E71" s="30" t="s">
        <v>191</v>
      </c>
      <c r="F71" s="30">
        <v>200401</v>
      </c>
      <c r="G71" s="30" t="s">
        <v>353</v>
      </c>
      <c r="H71" s="39">
        <v>3000</v>
      </c>
      <c r="I71" s="39">
        <v>2000</v>
      </c>
      <c r="J71" s="16">
        <v>1929.5</v>
      </c>
    </row>
    <row r="72" spans="1:10" s="3" customFormat="1" ht="30" x14ac:dyDescent="0.25">
      <c r="A72" s="59" t="s">
        <v>81</v>
      </c>
      <c r="B72" s="74" t="s">
        <v>76</v>
      </c>
      <c r="C72" s="74"/>
      <c r="D72" s="59" t="s">
        <v>190</v>
      </c>
      <c r="E72" s="59" t="s">
        <v>191</v>
      </c>
      <c r="F72" s="59">
        <v>200402</v>
      </c>
      <c r="G72" s="59" t="s">
        <v>213</v>
      </c>
      <c r="H72" s="39">
        <v>1000</v>
      </c>
      <c r="I72" s="39">
        <v>0</v>
      </c>
      <c r="J72" s="16">
        <v>0</v>
      </c>
    </row>
    <row r="73" spans="1:10" s="3" customFormat="1" ht="30" x14ac:dyDescent="0.25">
      <c r="A73" s="30" t="s">
        <v>81</v>
      </c>
      <c r="B73" s="74" t="s">
        <v>76</v>
      </c>
      <c r="C73" s="74"/>
      <c r="D73" s="30" t="s">
        <v>190</v>
      </c>
      <c r="E73" s="30" t="s">
        <v>191</v>
      </c>
      <c r="F73" s="30">
        <v>200501</v>
      </c>
      <c r="G73" s="30" t="s">
        <v>251</v>
      </c>
      <c r="H73" s="39">
        <v>2000</v>
      </c>
      <c r="I73" s="39">
        <v>2000</v>
      </c>
      <c r="J73" s="16">
        <v>0</v>
      </c>
    </row>
    <row r="74" spans="1:10" s="3" customFormat="1" ht="30" x14ac:dyDescent="0.25">
      <c r="A74" s="30" t="s">
        <v>81</v>
      </c>
      <c r="B74" s="74" t="s">
        <v>76</v>
      </c>
      <c r="C74" s="74"/>
      <c r="D74" s="30" t="s">
        <v>190</v>
      </c>
      <c r="E74" s="30" t="s">
        <v>191</v>
      </c>
      <c r="F74" s="30" t="s">
        <v>114</v>
      </c>
      <c r="G74" s="30" t="s">
        <v>115</v>
      </c>
      <c r="H74" s="39">
        <v>45000</v>
      </c>
      <c r="I74" s="39">
        <v>36000</v>
      </c>
      <c r="J74" s="16">
        <v>21072.77</v>
      </c>
    </row>
    <row r="75" spans="1:10" s="3" customFormat="1" ht="30" x14ac:dyDescent="0.25">
      <c r="A75" s="30" t="s">
        <v>81</v>
      </c>
      <c r="B75" s="74" t="s">
        <v>76</v>
      </c>
      <c r="C75" s="74"/>
      <c r="D75" s="30" t="s">
        <v>190</v>
      </c>
      <c r="E75" s="30" t="s">
        <v>191</v>
      </c>
      <c r="F75" s="30" t="s">
        <v>116</v>
      </c>
      <c r="G75" s="30" t="s">
        <v>117</v>
      </c>
      <c r="H75" s="39">
        <v>15000</v>
      </c>
      <c r="I75" s="39">
        <v>8000</v>
      </c>
      <c r="J75" s="16">
        <v>3473</v>
      </c>
    </row>
    <row r="76" spans="1:10" s="3" customFormat="1" ht="30" x14ac:dyDescent="0.25">
      <c r="A76" s="30" t="s">
        <v>81</v>
      </c>
      <c r="B76" s="74" t="s">
        <v>76</v>
      </c>
      <c r="C76" s="74"/>
      <c r="D76" s="30" t="s">
        <v>190</v>
      </c>
      <c r="E76" s="30" t="s">
        <v>191</v>
      </c>
      <c r="F76" s="30">
        <v>200900</v>
      </c>
      <c r="G76" s="30" t="s">
        <v>255</v>
      </c>
      <c r="H76" s="39">
        <v>6000</v>
      </c>
      <c r="I76" s="39">
        <v>5000</v>
      </c>
      <c r="J76" s="16">
        <v>509.22</v>
      </c>
    </row>
    <row r="77" spans="1:10" s="3" customFormat="1" ht="30" x14ac:dyDescent="0.25">
      <c r="A77" s="30" t="s">
        <v>81</v>
      </c>
      <c r="B77" s="74" t="s">
        <v>76</v>
      </c>
      <c r="C77" s="74"/>
      <c r="D77" s="30" t="s">
        <v>190</v>
      </c>
      <c r="E77" s="30" t="s">
        <v>191</v>
      </c>
      <c r="F77" s="30">
        <v>201100</v>
      </c>
      <c r="G77" s="30" t="s">
        <v>185</v>
      </c>
      <c r="H77" s="39">
        <v>8000</v>
      </c>
      <c r="I77" s="39">
        <v>2000</v>
      </c>
      <c r="J77" s="16">
        <v>100</v>
      </c>
    </row>
    <row r="78" spans="1:10" s="3" customFormat="1" ht="30" x14ac:dyDescent="0.25">
      <c r="A78" s="30" t="s">
        <v>81</v>
      </c>
      <c r="B78" s="74" t="s">
        <v>76</v>
      </c>
      <c r="C78" s="74"/>
      <c r="D78" s="30" t="s">
        <v>190</v>
      </c>
      <c r="E78" s="30" t="s">
        <v>191</v>
      </c>
      <c r="F78" s="30">
        <v>201200</v>
      </c>
      <c r="G78" s="30" t="s">
        <v>119</v>
      </c>
      <c r="H78" s="39">
        <v>0</v>
      </c>
      <c r="I78" s="39">
        <v>0</v>
      </c>
      <c r="J78" s="16">
        <v>0</v>
      </c>
    </row>
    <row r="79" spans="1:10" s="3" customFormat="1" ht="30" x14ac:dyDescent="0.25">
      <c r="A79" s="30" t="s">
        <v>81</v>
      </c>
      <c r="B79" s="74" t="s">
        <v>76</v>
      </c>
      <c r="C79" s="74"/>
      <c r="D79" s="30" t="s">
        <v>190</v>
      </c>
      <c r="E79" s="30" t="s">
        <v>191</v>
      </c>
      <c r="F79" s="30">
        <v>201300</v>
      </c>
      <c r="G79" s="30" t="s">
        <v>217</v>
      </c>
      <c r="H79" s="39">
        <v>27000</v>
      </c>
      <c r="I79" s="39">
        <v>26000</v>
      </c>
      <c r="J79" s="16">
        <v>2200</v>
      </c>
    </row>
    <row r="80" spans="1:10" s="3" customFormat="1" ht="30" x14ac:dyDescent="0.25">
      <c r="A80" s="30" t="s">
        <v>81</v>
      </c>
      <c r="B80" s="74" t="s">
        <v>76</v>
      </c>
      <c r="C80" s="74"/>
      <c r="D80" s="30" t="s">
        <v>190</v>
      </c>
      <c r="E80" s="30" t="s">
        <v>191</v>
      </c>
      <c r="F80" s="30" t="s">
        <v>186</v>
      </c>
      <c r="G80" s="30" t="s">
        <v>187</v>
      </c>
      <c r="H80" s="39">
        <v>21000</v>
      </c>
      <c r="I80" s="39">
        <v>19000</v>
      </c>
      <c r="J80" s="16">
        <v>13218.6</v>
      </c>
    </row>
    <row r="81" spans="1:10" s="3" customFormat="1" ht="30" x14ac:dyDescent="0.25">
      <c r="A81" s="30" t="s">
        <v>81</v>
      </c>
      <c r="B81" s="74" t="s">
        <v>76</v>
      </c>
      <c r="C81" s="74"/>
      <c r="D81" s="30" t="s">
        <v>190</v>
      </c>
      <c r="E81" s="30" t="s">
        <v>191</v>
      </c>
      <c r="F81" s="30" t="s">
        <v>256</v>
      </c>
      <c r="G81" s="30" t="s">
        <v>257</v>
      </c>
      <c r="H81" s="39">
        <v>25000</v>
      </c>
      <c r="I81" s="39">
        <v>17000</v>
      </c>
      <c r="J81" s="16">
        <v>7866</v>
      </c>
    </row>
    <row r="82" spans="1:10" s="3" customFormat="1" ht="30" x14ac:dyDescent="0.25">
      <c r="A82" s="30" t="s">
        <v>81</v>
      </c>
      <c r="B82" s="74" t="s">
        <v>76</v>
      </c>
      <c r="C82" s="74"/>
      <c r="D82" s="30" t="s">
        <v>190</v>
      </c>
      <c r="E82" s="30" t="s">
        <v>191</v>
      </c>
      <c r="F82" s="30" t="s">
        <v>258</v>
      </c>
      <c r="G82" s="30" t="s">
        <v>259</v>
      </c>
      <c r="H82" s="39">
        <v>10000</v>
      </c>
      <c r="I82" s="39">
        <v>4000</v>
      </c>
      <c r="J82" s="16">
        <v>1338</v>
      </c>
    </row>
    <row r="83" spans="1:10" s="3" customFormat="1" ht="30" x14ac:dyDescent="0.25">
      <c r="A83" s="30" t="s">
        <v>81</v>
      </c>
      <c r="B83" s="74" t="s">
        <v>76</v>
      </c>
      <c r="C83" s="74"/>
      <c r="D83" s="30" t="s">
        <v>190</v>
      </c>
      <c r="E83" s="30" t="s">
        <v>191</v>
      </c>
      <c r="F83" s="30">
        <v>203030</v>
      </c>
      <c r="G83" s="30" t="s">
        <v>127</v>
      </c>
      <c r="H83" s="39">
        <v>1000</v>
      </c>
      <c r="I83" s="39">
        <v>0</v>
      </c>
      <c r="J83" s="16">
        <v>0</v>
      </c>
    </row>
    <row r="84" spans="1:10" s="3" customFormat="1" ht="45" x14ac:dyDescent="0.25">
      <c r="A84" s="30" t="s">
        <v>81</v>
      </c>
      <c r="B84" s="74" t="s">
        <v>76</v>
      </c>
      <c r="C84" s="74"/>
      <c r="D84" s="30" t="s">
        <v>190</v>
      </c>
      <c r="E84" s="30" t="s">
        <v>191</v>
      </c>
      <c r="F84" s="30" t="s">
        <v>130</v>
      </c>
      <c r="G84" s="30" t="s">
        <v>131</v>
      </c>
      <c r="H84" s="39">
        <v>89000</v>
      </c>
      <c r="I84" s="39">
        <v>45000</v>
      </c>
      <c r="J84" s="16">
        <v>43313</v>
      </c>
    </row>
    <row r="85" spans="1:10" s="3" customFormat="1" ht="75" x14ac:dyDescent="0.25">
      <c r="A85" s="55" t="s">
        <v>81</v>
      </c>
      <c r="B85" s="74" t="s">
        <v>76</v>
      </c>
      <c r="C85" s="74"/>
      <c r="D85" s="55" t="s">
        <v>190</v>
      </c>
      <c r="E85" s="55" t="s">
        <v>191</v>
      </c>
      <c r="F85" s="55">
        <v>850101</v>
      </c>
      <c r="G85" s="55" t="s">
        <v>370</v>
      </c>
      <c r="H85" s="39">
        <v>0</v>
      </c>
      <c r="I85" s="39">
        <v>0</v>
      </c>
      <c r="J85" s="16">
        <v>-2984</v>
      </c>
    </row>
    <row r="86" spans="1:10" s="3" customFormat="1" ht="30" x14ac:dyDescent="0.25">
      <c r="A86" s="30" t="s">
        <v>81</v>
      </c>
      <c r="B86" s="74" t="s">
        <v>76</v>
      </c>
      <c r="C86" s="74"/>
      <c r="D86" s="30" t="s">
        <v>192</v>
      </c>
      <c r="E86" s="30" t="s">
        <v>193</v>
      </c>
      <c r="F86" s="30" t="s">
        <v>84</v>
      </c>
      <c r="G86" s="30" t="s">
        <v>85</v>
      </c>
      <c r="H86" s="39">
        <v>9704000</v>
      </c>
      <c r="I86" s="39">
        <v>4599200</v>
      </c>
      <c r="J86" s="16">
        <v>4613471</v>
      </c>
    </row>
    <row r="87" spans="1:10" s="3" customFormat="1" ht="30" x14ac:dyDescent="0.25">
      <c r="A87" s="30" t="s">
        <v>81</v>
      </c>
      <c r="B87" s="74" t="s">
        <v>76</v>
      </c>
      <c r="C87" s="74"/>
      <c r="D87" s="30" t="s">
        <v>192</v>
      </c>
      <c r="E87" s="30" t="s">
        <v>193</v>
      </c>
      <c r="F87" s="30" t="s">
        <v>206</v>
      </c>
      <c r="G87" s="30" t="s">
        <v>207</v>
      </c>
      <c r="H87" s="39">
        <v>835000</v>
      </c>
      <c r="I87" s="39">
        <v>423000</v>
      </c>
      <c r="J87" s="16">
        <v>317332</v>
      </c>
    </row>
    <row r="88" spans="1:10" s="3" customFormat="1" ht="45" x14ac:dyDescent="0.25">
      <c r="A88" s="30" t="s">
        <v>81</v>
      </c>
      <c r="B88" s="74" t="s">
        <v>76</v>
      </c>
      <c r="C88" s="74"/>
      <c r="D88" s="30" t="s">
        <v>192</v>
      </c>
      <c r="E88" s="30" t="s">
        <v>193</v>
      </c>
      <c r="F88" s="30" t="s">
        <v>86</v>
      </c>
      <c r="G88" s="30" t="s">
        <v>87</v>
      </c>
      <c r="H88" s="39">
        <v>671000</v>
      </c>
      <c r="I88" s="39">
        <v>427000</v>
      </c>
      <c r="J88" s="16">
        <v>141838</v>
      </c>
    </row>
    <row r="89" spans="1:10" s="3" customFormat="1" ht="30" x14ac:dyDescent="0.25">
      <c r="A89" s="30" t="s">
        <v>81</v>
      </c>
      <c r="B89" s="74" t="s">
        <v>76</v>
      </c>
      <c r="C89" s="74"/>
      <c r="D89" s="30" t="s">
        <v>192</v>
      </c>
      <c r="E89" s="30" t="s">
        <v>193</v>
      </c>
      <c r="F89" s="30" t="s">
        <v>88</v>
      </c>
      <c r="G89" s="30" t="s">
        <v>89</v>
      </c>
      <c r="H89" s="39">
        <v>22000</v>
      </c>
      <c r="I89" s="39">
        <v>13000</v>
      </c>
      <c r="J89" s="16">
        <v>375</v>
      </c>
    </row>
    <row r="90" spans="1:10" s="3" customFormat="1" ht="45" x14ac:dyDescent="0.25">
      <c r="A90" s="30" t="s">
        <v>81</v>
      </c>
      <c r="B90" s="74" t="s">
        <v>76</v>
      </c>
      <c r="C90" s="74"/>
      <c r="D90" s="30" t="s">
        <v>192</v>
      </c>
      <c r="E90" s="30" t="s">
        <v>193</v>
      </c>
      <c r="F90" s="30">
        <v>100115</v>
      </c>
      <c r="G90" s="30" t="s">
        <v>354</v>
      </c>
      <c r="H90" s="39">
        <v>12000</v>
      </c>
      <c r="I90" s="39">
        <v>4000</v>
      </c>
      <c r="J90" s="16">
        <v>0</v>
      </c>
    </row>
    <row r="91" spans="1:10" s="3" customFormat="1" ht="30" x14ac:dyDescent="0.25">
      <c r="A91" s="30" t="s">
        <v>81</v>
      </c>
      <c r="B91" s="74" t="s">
        <v>76</v>
      </c>
      <c r="C91" s="74"/>
      <c r="D91" s="30" t="s">
        <v>192</v>
      </c>
      <c r="E91" s="30" t="s">
        <v>193</v>
      </c>
      <c r="F91" s="30" t="s">
        <v>264</v>
      </c>
      <c r="G91" s="30" t="s">
        <v>265</v>
      </c>
      <c r="H91" s="39">
        <v>57000</v>
      </c>
      <c r="I91" s="39">
        <v>45000</v>
      </c>
      <c r="J91" s="16">
        <v>22800</v>
      </c>
    </row>
    <row r="92" spans="1:10" s="3" customFormat="1" ht="30" x14ac:dyDescent="0.25">
      <c r="A92" s="30" t="s">
        <v>81</v>
      </c>
      <c r="B92" s="74" t="s">
        <v>76</v>
      </c>
      <c r="C92" s="74"/>
      <c r="D92" s="30" t="s">
        <v>192</v>
      </c>
      <c r="E92" s="30" t="s">
        <v>193</v>
      </c>
      <c r="F92" s="30" t="s">
        <v>240</v>
      </c>
      <c r="G92" s="30" t="s">
        <v>241</v>
      </c>
      <c r="H92" s="39">
        <v>551000</v>
      </c>
      <c r="I92" s="39">
        <v>280000</v>
      </c>
      <c r="J92" s="16">
        <v>248510</v>
      </c>
    </row>
    <row r="93" spans="1:10" s="3" customFormat="1" ht="45" x14ac:dyDescent="0.25">
      <c r="A93" s="59" t="s">
        <v>81</v>
      </c>
      <c r="B93" s="74" t="s">
        <v>76</v>
      </c>
      <c r="C93" s="74"/>
      <c r="D93" s="59" t="s">
        <v>192</v>
      </c>
      <c r="E93" s="59" t="s">
        <v>193</v>
      </c>
      <c r="F93" s="59">
        <v>100204</v>
      </c>
      <c r="G93" s="59" t="s">
        <v>378</v>
      </c>
      <c r="H93" s="39">
        <v>15000</v>
      </c>
      <c r="I93" s="39">
        <v>6000</v>
      </c>
      <c r="J93" s="16">
        <v>0</v>
      </c>
    </row>
    <row r="94" spans="1:10" s="3" customFormat="1" ht="30" x14ac:dyDescent="0.25">
      <c r="A94" s="30" t="s">
        <v>81</v>
      </c>
      <c r="B94" s="74" t="s">
        <v>76</v>
      </c>
      <c r="C94" s="74"/>
      <c r="D94" s="30" t="s">
        <v>192</v>
      </c>
      <c r="E94" s="30" t="s">
        <v>193</v>
      </c>
      <c r="F94" s="30">
        <v>100206</v>
      </c>
      <c r="G94" s="30" t="s">
        <v>296</v>
      </c>
      <c r="H94" s="39">
        <v>256000</v>
      </c>
      <c r="I94" s="39">
        <v>256000</v>
      </c>
      <c r="J94" s="16">
        <v>185900</v>
      </c>
    </row>
    <row r="95" spans="1:10" s="3" customFormat="1" ht="30" x14ac:dyDescent="0.25">
      <c r="A95" s="30" t="s">
        <v>81</v>
      </c>
      <c r="B95" s="74" t="s">
        <v>76</v>
      </c>
      <c r="C95" s="74"/>
      <c r="D95" s="30" t="s">
        <v>192</v>
      </c>
      <c r="E95" s="30" t="s">
        <v>193</v>
      </c>
      <c r="F95" s="30" t="s">
        <v>242</v>
      </c>
      <c r="G95" s="30" t="s">
        <v>243</v>
      </c>
      <c r="H95" s="39">
        <v>0</v>
      </c>
      <c r="I95" s="39">
        <v>0</v>
      </c>
      <c r="J95" s="16">
        <v>0</v>
      </c>
    </row>
    <row r="96" spans="1:10" s="3" customFormat="1" ht="30" x14ac:dyDescent="0.25">
      <c r="A96" s="30" t="s">
        <v>81</v>
      </c>
      <c r="B96" s="74" t="s">
        <v>76</v>
      </c>
      <c r="C96" s="74"/>
      <c r="D96" s="30" t="s">
        <v>192</v>
      </c>
      <c r="E96" s="30" t="s">
        <v>193</v>
      </c>
      <c r="F96" s="30" t="s">
        <v>96</v>
      </c>
      <c r="G96" s="30" t="s">
        <v>97</v>
      </c>
      <c r="H96" s="39">
        <v>258000</v>
      </c>
      <c r="I96" s="39">
        <v>147000</v>
      </c>
      <c r="J96" s="16">
        <v>116055</v>
      </c>
    </row>
    <row r="97" spans="1:10" s="3" customFormat="1" ht="45" x14ac:dyDescent="0.25">
      <c r="A97" s="30" t="s">
        <v>81</v>
      </c>
      <c r="B97" s="74" t="s">
        <v>76</v>
      </c>
      <c r="C97" s="74"/>
      <c r="D97" s="30" t="s">
        <v>192</v>
      </c>
      <c r="E97" s="30" t="s">
        <v>193</v>
      </c>
      <c r="F97" s="30">
        <v>100308</v>
      </c>
      <c r="G97" s="30" t="s">
        <v>355</v>
      </c>
      <c r="H97" s="39">
        <v>228000</v>
      </c>
      <c r="I97" s="39">
        <v>144000</v>
      </c>
      <c r="J97" s="16">
        <v>107248</v>
      </c>
    </row>
    <row r="98" spans="1:10" s="3" customFormat="1" ht="30" x14ac:dyDescent="0.25">
      <c r="A98" s="30" t="s">
        <v>81</v>
      </c>
      <c r="B98" s="74" t="s">
        <v>76</v>
      </c>
      <c r="C98" s="74"/>
      <c r="D98" s="30" t="s">
        <v>192</v>
      </c>
      <c r="E98" s="30" t="s">
        <v>193</v>
      </c>
      <c r="F98" s="30">
        <v>200101</v>
      </c>
      <c r="G98" s="30" t="s">
        <v>99</v>
      </c>
      <c r="H98" s="39">
        <v>7000</v>
      </c>
      <c r="I98" s="39">
        <v>7000</v>
      </c>
      <c r="J98" s="16">
        <v>6518.43</v>
      </c>
    </row>
    <row r="99" spans="1:10" s="3" customFormat="1" ht="30" x14ac:dyDescent="0.25">
      <c r="A99" s="30" t="s">
        <v>81</v>
      </c>
      <c r="B99" s="74" t="s">
        <v>76</v>
      </c>
      <c r="C99" s="74"/>
      <c r="D99" s="30" t="s">
        <v>192</v>
      </c>
      <c r="E99" s="30" t="s">
        <v>193</v>
      </c>
      <c r="F99" s="30">
        <v>200102</v>
      </c>
      <c r="G99" s="30" t="s">
        <v>183</v>
      </c>
      <c r="H99" s="39">
        <v>9000</v>
      </c>
      <c r="I99" s="39">
        <v>9000</v>
      </c>
      <c r="J99" s="16">
        <v>8033.58</v>
      </c>
    </row>
    <row r="100" spans="1:10" s="3" customFormat="1" ht="26.25" customHeight="1" x14ac:dyDescent="0.25">
      <c r="A100" s="30" t="s">
        <v>81</v>
      </c>
      <c r="B100" s="74" t="s">
        <v>76</v>
      </c>
      <c r="C100" s="74"/>
      <c r="D100" s="30" t="s">
        <v>192</v>
      </c>
      <c r="E100" s="30" t="s">
        <v>193</v>
      </c>
      <c r="F100" s="30" t="s">
        <v>100</v>
      </c>
      <c r="G100" s="30" t="s">
        <v>101</v>
      </c>
      <c r="H100" s="39">
        <v>147000</v>
      </c>
      <c r="I100" s="39">
        <v>125000</v>
      </c>
      <c r="J100" s="16">
        <v>68689.97</v>
      </c>
    </row>
    <row r="101" spans="1:10" s="3" customFormat="1" ht="30" x14ac:dyDescent="0.25">
      <c r="A101" s="30" t="s">
        <v>81</v>
      </c>
      <c r="B101" s="74" t="s">
        <v>76</v>
      </c>
      <c r="C101" s="74"/>
      <c r="D101" s="30" t="s">
        <v>192</v>
      </c>
      <c r="E101" s="30" t="s">
        <v>193</v>
      </c>
      <c r="F101" s="30" t="s">
        <v>102</v>
      </c>
      <c r="G101" s="30" t="s">
        <v>103</v>
      </c>
      <c r="H101" s="39">
        <v>23000</v>
      </c>
      <c r="I101" s="39">
        <v>18800</v>
      </c>
      <c r="J101" s="16">
        <v>8666.9699999999993</v>
      </c>
    </row>
    <row r="102" spans="1:10" s="3" customFormat="1" ht="30" x14ac:dyDescent="0.25">
      <c r="A102" s="30" t="s">
        <v>81</v>
      </c>
      <c r="B102" s="74" t="s">
        <v>76</v>
      </c>
      <c r="C102" s="74"/>
      <c r="D102" s="30" t="s">
        <v>192</v>
      </c>
      <c r="E102" s="30" t="s">
        <v>193</v>
      </c>
      <c r="F102" s="30">
        <v>200105</v>
      </c>
      <c r="G102" s="30" t="s">
        <v>245</v>
      </c>
      <c r="H102" s="39">
        <v>2600</v>
      </c>
      <c r="I102" s="39">
        <v>2600</v>
      </c>
      <c r="J102" s="16">
        <v>0</v>
      </c>
    </row>
    <row r="103" spans="1:10" s="3" customFormat="1" ht="30" x14ac:dyDescent="0.25">
      <c r="A103" s="30" t="s">
        <v>81</v>
      </c>
      <c r="B103" s="74" t="s">
        <v>76</v>
      </c>
      <c r="C103" s="74"/>
      <c r="D103" s="30" t="s">
        <v>192</v>
      </c>
      <c r="E103" s="30" t="s">
        <v>193</v>
      </c>
      <c r="F103" s="30">
        <v>200106</v>
      </c>
      <c r="G103" s="30" t="s">
        <v>105</v>
      </c>
      <c r="H103" s="39">
        <v>3000</v>
      </c>
      <c r="I103" s="39">
        <v>3000</v>
      </c>
      <c r="J103" s="16">
        <v>0</v>
      </c>
    </row>
    <row r="104" spans="1:10" s="3" customFormat="1" ht="30" x14ac:dyDescent="0.25">
      <c r="A104" s="30" t="s">
        <v>81</v>
      </c>
      <c r="B104" s="74" t="s">
        <v>76</v>
      </c>
      <c r="C104" s="74"/>
      <c r="D104" s="30" t="s">
        <v>192</v>
      </c>
      <c r="E104" s="30" t="s">
        <v>193</v>
      </c>
      <c r="F104" s="30">
        <v>200107</v>
      </c>
      <c r="G104" s="30" t="s">
        <v>107</v>
      </c>
      <c r="H104" s="39">
        <v>7000</v>
      </c>
      <c r="I104" s="39">
        <v>5000</v>
      </c>
      <c r="J104" s="16">
        <v>0</v>
      </c>
    </row>
    <row r="105" spans="1:10" s="3" customFormat="1" ht="30" x14ac:dyDescent="0.25">
      <c r="A105" s="30" t="s">
        <v>81</v>
      </c>
      <c r="B105" s="74" t="s">
        <v>76</v>
      </c>
      <c r="C105" s="74"/>
      <c r="D105" s="30" t="s">
        <v>192</v>
      </c>
      <c r="E105" s="30" t="s">
        <v>193</v>
      </c>
      <c r="F105" s="30" t="s">
        <v>108</v>
      </c>
      <c r="G105" s="30" t="s">
        <v>109</v>
      </c>
      <c r="H105" s="39">
        <v>34000</v>
      </c>
      <c r="I105" s="39">
        <v>24000</v>
      </c>
      <c r="J105" s="16">
        <v>12514.14</v>
      </c>
    </row>
    <row r="106" spans="1:10" s="3" customFormat="1" ht="45" x14ac:dyDescent="0.25">
      <c r="A106" s="30" t="s">
        <v>81</v>
      </c>
      <c r="B106" s="74" t="s">
        <v>76</v>
      </c>
      <c r="C106" s="74"/>
      <c r="D106" s="30" t="s">
        <v>192</v>
      </c>
      <c r="E106" s="30" t="s">
        <v>193</v>
      </c>
      <c r="F106" s="30" t="s">
        <v>112</v>
      </c>
      <c r="G106" s="30" t="s">
        <v>113</v>
      </c>
      <c r="H106" s="39">
        <v>315000</v>
      </c>
      <c r="I106" s="39">
        <v>251000</v>
      </c>
      <c r="J106" s="16">
        <v>76425.5</v>
      </c>
    </row>
    <row r="107" spans="1:10" s="3" customFormat="1" ht="30" x14ac:dyDescent="0.25">
      <c r="A107" s="30" t="s">
        <v>81</v>
      </c>
      <c r="B107" s="74" t="s">
        <v>76</v>
      </c>
      <c r="C107" s="74"/>
      <c r="D107" s="30" t="s">
        <v>192</v>
      </c>
      <c r="E107" s="30" t="s">
        <v>193</v>
      </c>
      <c r="F107" s="30" t="s">
        <v>170</v>
      </c>
      <c r="G107" s="30" t="s">
        <v>171</v>
      </c>
      <c r="H107" s="39">
        <v>10000</v>
      </c>
      <c r="I107" s="39">
        <v>9000</v>
      </c>
      <c r="J107" s="16">
        <v>3678.41</v>
      </c>
    </row>
    <row r="108" spans="1:10" s="3" customFormat="1" ht="30" x14ac:dyDescent="0.25">
      <c r="A108" s="30" t="s">
        <v>81</v>
      </c>
      <c r="B108" s="74" t="s">
        <v>76</v>
      </c>
      <c r="C108" s="74"/>
      <c r="D108" s="30" t="s">
        <v>192</v>
      </c>
      <c r="E108" s="30" t="s">
        <v>193</v>
      </c>
      <c r="F108" s="30" t="s">
        <v>114</v>
      </c>
      <c r="G108" s="30" t="s">
        <v>115</v>
      </c>
      <c r="H108" s="39">
        <v>28900</v>
      </c>
      <c r="I108" s="39">
        <v>27900</v>
      </c>
      <c r="J108" s="16">
        <v>4360.72</v>
      </c>
    </row>
    <row r="109" spans="1:10" s="3" customFormat="1" ht="30" x14ac:dyDescent="0.25">
      <c r="A109" s="30" t="s">
        <v>81</v>
      </c>
      <c r="B109" s="74" t="s">
        <v>76</v>
      </c>
      <c r="C109" s="74"/>
      <c r="D109" s="30" t="s">
        <v>192</v>
      </c>
      <c r="E109" s="30" t="s">
        <v>193</v>
      </c>
      <c r="F109" s="30" t="s">
        <v>116</v>
      </c>
      <c r="G109" s="30" t="s">
        <v>117</v>
      </c>
      <c r="H109" s="39">
        <v>120000</v>
      </c>
      <c r="I109" s="39">
        <v>115000</v>
      </c>
      <c r="J109" s="16">
        <v>16660</v>
      </c>
    </row>
    <row r="110" spans="1:10" s="3" customFormat="1" ht="30" x14ac:dyDescent="0.25">
      <c r="A110" s="30" t="s">
        <v>81</v>
      </c>
      <c r="B110" s="74" t="s">
        <v>76</v>
      </c>
      <c r="C110" s="74"/>
      <c r="D110" s="30" t="s">
        <v>192</v>
      </c>
      <c r="E110" s="30" t="s">
        <v>193</v>
      </c>
      <c r="F110" s="30" t="s">
        <v>266</v>
      </c>
      <c r="G110" s="30" t="s">
        <v>267</v>
      </c>
      <c r="H110" s="39">
        <v>65000</v>
      </c>
      <c r="I110" s="39">
        <v>35000</v>
      </c>
      <c r="J110" s="16">
        <v>0</v>
      </c>
    </row>
    <row r="111" spans="1:10" s="3" customFormat="1" ht="27" customHeight="1" x14ac:dyDescent="0.25">
      <c r="A111" s="30" t="s">
        <v>81</v>
      </c>
      <c r="B111" s="74" t="s">
        <v>76</v>
      </c>
      <c r="C111" s="74"/>
      <c r="D111" s="30" t="s">
        <v>192</v>
      </c>
      <c r="E111" s="30" t="s">
        <v>193</v>
      </c>
      <c r="F111" s="30">
        <v>201100</v>
      </c>
      <c r="G111" s="30" t="s">
        <v>185</v>
      </c>
      <c r="H111" s="39">
        <v>1000</v>
      </c>
      <c r="I111" s="39">
        <v>0</v>
      </c>
      <c r="J111" s="16">
        <v>0</v>
      </c>
    </row>
    <row r="112" spans="1:10" s="3" customFormat="1" ht="30" x14ac:dyDescent="0.25">
      <c r="A112" s="30" t="s">
        <v>81</v>
      </c>
      <c r="B112" s="74" t="s">
        <v>76</v>
      </c>
      <c r="C112" s="74"/>
      <c r="D112" s="30" t="s">
        <v>192</v>
      </c>
      <c r="E112" s="30" t="s">
        <v>193</v>
      </c>
      <c r="F112" s="30">
        <v>201300</v>
      </c>
      <c r="G112" s="30" t="s">
        <v>217</v>
      </c>
      <c r="H112" s="39">
        <v>8400</v>
      </c>
      <c r="I112" s="39">
        <v>8400</v>
      </c>
      <c r="J112" s="16">
        <v>0</v>
      </c>
    </row>
    <row r="113" spans="1:10" s="3" customFormat="1" ht="30" x14ac:dyDescent="0.25">
      <c r="A113" s="30" t="s">
        <v>81</v>
      </c>
      <c r="B113" s="74" t="s">
        <v>76</v>
      </c>
      <c r="C113" s="74"/>
      <c r="D113" s="30" t="s">
        <v>192</v>
      </c>
      <c r="E113" s="30" t="s">
        <v>193</v>
      </c>
      <c r="F113" s="30">
        <v>201400</v>
      </c>
      <c r="G113" s="30" t="s">
        <v>187</v>
      </c>
      <c r="H113" s="39">
        <v>12000</v>
      </c>
      <c r="I113" s="39">
        <v>6000</v>
      </c>
      <c r="J113" s="16">
        <v>0</v>
      </c>
    </row>
    <row r="114" spans="1:10" s="3" customFormat="1" ht="27" customHeight="1" x14ac:dyDescent="0.25">
      <c r="A114" s="30" t="s">
        <v>81</v>
      </c>
      <c r="B114" s="74" t="s">
        <v>76</v>
      </c>
      <c r="C114" s="74"/>
      <c r="D114" s="30" t="s">
        <v>192</v>
      </c>
      <c r="E114" s="30" t="s">
        <v>193</v>
      </c>
      <c r="F114" s="30">
        <v>203001</v>
      </c>
      <c r="G114" s="30" t="s">
        <v>257</v>
      </c>
      <c r="H114" s="39">
        <v>31000</v>
      </c>
      <c r="I114" s="39">
        <v>15000</v>
      </c>
      <c r="J114" s="16">
        <v>4871.04</v>
      </c>
    </row>
    <row r="115" spans="1:10" s="3" customFormat="1" ht="30" x14ac:dyDescent="0.25">
      <c r="A115" s="30" t="s">
        <v>81</v>
      </c>
      <c r="B115" s="74" t="s">
        <v>76</v>
      </c>
      <c r="C115" s="74"/>
      <c r="D115" s="30" t="s">
        <v>192</v>
      </c>
      <c r="E115" s="30" t="s">
        <v>193</v>
      </c>
      <c r="F115" s="30" t="s">
        <v>126</v>
      </c>
      <c r="G115" s="30" t="s">
        <v>127</v>
      </c>
      <c r="H115" s="39">
        <v>235100</v>
      </c>
      <c r="I115" s="39">
        <v>45100</v>
      </c>
      <c r="J115" s="16">
        <v>12098.05</v>
      </c>
    </row>
    <row r="116" spans="1:10" s="3" customFormat="1" ht="45" x14ac:dyDescent="0.25">
      <c r="A116" s="30" t="s">
        <v>81</v>
      </c>
      <c r="B116" s="74" t="s">
        <v>76</v>
      </c>
      <c r="C116" s="74"/>
      <c r="D116" s="30" t="s">
        <v>192</v>
      </c>
      <c r="E116" s="30" t="s">
        <v>193</v>
      </c>
      <c r="F116" s="30" t="s">
        <v>130</v>
      </c>
      <c r="G116" s="30" t="s">
        <v>131</v>
      </c>
      <c r="H116" s="39">
        <v>96000</v>
      </c>
      <c r="I116" s="39">
        <v>56000</v>
      </c>
      <c r="J116" s="16">
        <v>46652</v>
      </c>
    </row>
    <row r="117" spans="1:10" s="3" customFormat="1" ht="75" x14ac:dyDescent="0.25">
      <c r="A117" s="30" t="s">
        <v>81</v>
      </c>
      <c r="B117" s="74" t="s">
        <v>76</v>
      </c>
      <c r="C117" s="74"/>
      <c r="D117" s="30" t="s">
        <v>192</v>
      </c>
      <c r="E117" s="30" t="s">
        <v>193</v>
      </c>
      <c r="F117" s="30" t="s">
        <v>132</v>
      </c>
      <c r="G117" s="30" t="s">
        <v>133</v>
      </c>
      <c r="H117" s="39">
        <v>0</v>
      </c>
      <c r="I117" s="39">
        <v>0</v>
      </c>
      <c r="J117" s="16">
        <v>-3225</v>
      </c>
    </row>
    <row r="118" spans="1:10" s="3" customFormat="1" ht="30" x14ac:dyDescent="0.25">
      <c r="A118" s="30" t="s">
        <v>81</v>
      </c>
      <c r="B118" s="74" t="s">
        <v>76</v>
      </c>
      <c r="C118" s="74"/>
      <c r="D118" s="30" t="s">
        <v>194</v>
      </c>
      <c r="E118" s="30" t="s">
        <v>195</v>
      </c>
      <c r="F118" s="30" t="s">
        <v>84</v>
      </c>
      <c r="G118" s="30" t="s">
        <v>85</v>
      </c>
      <c r="H118" s="39">
        <v>1190000</v>
      </c>
      <c r="I118" s="39">
        <v>596000</v>
      </c>
      <c r="J118" s="16">
        <v>605423</v>
      </c>
    </row>
    <row r="119" spans="1:10" s="3" customFormat="1" ht="30" x14ac:dyDescent="0.25">
      <c r="A119" s="30" t="s">
        <v>81</v>
      </c>
      <c r="B119" s="74" t="s">
        <v>76</v>
      </c>
      <c r="C119" s="74"/>
      <c r="D119" s="30" t="s">
        <v>194</v>
      </c>
      <c r="E119" s="30" t="s">
        <v>195</v>
      </c>
      <c r="F119" s="30">
        <v>100117</v>
      </c>
      <c r="G119" s="30" t="s">
        <v>289</v>
      </c>
      <c r="H119" s="39">
        <v>60000</v>
      </c>
      <c r="I119" s="39">
        <v>30000</v>
      </c>
      <c r="J119" s="16">
        <v>29798</v>
      </c>
    </row>
    <row r="120" spans="1:10" s="3" customFormat="1" ht="30" x14ac:dyDescent="0.25">
      <c r="A120" s="30" t="s">
        <v>81</v>
      </c>
      <c r="B120" s="74" t="s">
        <v>76</v>
      </c>
      <c r="C120" s="74"/>
      <c r="D120" s="30" t="s">
        <v>194</v>
      </c>
      <c r="E120" s="30" t="s">
        <v>195</v>
      </c>
      <c r="F120" s="30">
        <v>100206</v>
      </c>
      <c r="G120" s="30" t="s">
        <v>296</v>
      </c>
      <c r="H120" s="39">
        <v>38000</v>
      </c>
      <c r="I120" s="39">
        <v>38000</v>
      </c>
      <c r="J120" s="16">
        <v>29000</v>
      </c>
    </row>
    <row r="121" spans="1:10" s="3" customFormat="1" ht="30" x14ac:dyDescent="0.25">
      <c r="A121" s="30" t="s">
        <v>81</v>
      </c>
      <c r="B121" s="74" t="s">
        <v>76</v>
      </c>
      <c r="C121" s="74"/>
      <c r="D121" s="30" t="s">
        <v>194</v>
      </c>
      <c r="E121" s="30" t="s">
        <v>195</v>
      </c>
      <c r="F121" s="30" t="s">
        <v>96</v>
      </c>
      <c r="G121" s="30" t="s">
        <v>97</v>
      </c>
      <c r="H121" s="39">
        <v>20000</v>
      </c>
      <c r="I121" s="39">
        <v>10000</v>
      </c>
      <c r="J121" s="16">
        <v>9654</v>
      </c>
    </row>
    <row r="122" spans="1:10" s="3" customFormat="1" ht="30" x14ac:dyDescent="0.25">
      <c r="A122" s="30" t="s">
        <v>81</v>
      </c>
      <c r="B122" s="74" t="s">
        <v>76</v>
      </c>
      <c r="C122" s="74"/>
      <c r="D122" s="30" t="s">
        <v>194</v>
      </c>
      <c r="E122" s="30" t="s">
        <v>195</v>
      </c>
      <c r="F122" s="30">
        <v>200101</v>
      </c>
      <c r="G122" s="30" t="s">
        <v>99</v>
      </c>
      <c r="H122" s="39">
        <v>1000</v>
      </c>
      <c r="I122" s="39">
        <v>500</v>
      </c>
      <c r="J122" s="16">
        <v>0</v>
      </c>
    </row>
    <row r="123" spans="1:10" s="3" customFormat="1" ht="30" x14ac:dyDescent="0.25">
      <c r="A123" s="30" t="s">
        <v>81</v>
      </c>
      <c r="B123" s="74" t="s">
        <v>76</v>
      </c>
      <c r="C123" s="74"/>
      <c r="D123" s="30" t="s">
        <v>194</v>
      </c>
      <c r="E123" s="30" t="s">
        <v>195</v>
      </c>
      <c r="F123" s="30">
        <v>200102</v>
      </c>
      <c r="G123" s="30" t="s">
        <v>183</v>
      </c>
      <c r="H123" s="39">
        <v>2000</v>
      </c>
      <c r="I123" s="39">
        <v>1500</v>
      </c>
      <c r="J123" s="16">
        <v>0</v>
      </c>
    </row>
    <row r="124" spans="1:10" s="3" customFormat="1" ht="30" x14ac:dyDescent="0.25">
      <c r="A124" s="30" t="s">
        <v>81</v>
      </c>
      <c r="B124" s="74" t="s">
        <v>76</v>
      </c>
      <c r="C124" s="74"/>
      <c r="D124" s="30" t="s">
        <v>194</v>
      </c>
      <c r="E124" s="30" t="s">
        <v>195</v>
      </c>
      <c r="F124" s="30" t="s">
        <v>100</v>
      </c>
      <c r="G124" s="30" t="s">
        <v>101</v>
      </c>
      <c r="H124" s="39">
        <v>15000</v>
      </c>
      <c r="I124" s="39">
        <v>10000</v>
      </c>
      <c r="J124" s="16">
        <v>10000</v>
      </c>
    </row>
    <row r="125" spans="1:10" s="3" customFormat="1" ht="30" x14ac:dyDescent="0.25">
      <c r="A125" s="30" t="s">
        <v>81</v>
      </c>
      <c r="B125" s="74" t="s">
        <v>76</v>
      </c>
      <c r="C125" s="74"/>
      <c r="D125" s="30" t="s">
        <v>194</v>
      </c>
      <c r="E125" s="30" t="s">
        <v>195</v>
      </c>
      <c r="F125" s="30">
        <v>200104</v>
      </c>
      <c r="G125" s="30" t="s">
        <v>103</v>
      </c>
      <c r="H125" s="39">
        <v>3000</v>
      </c>
      <c r="I125" s="39">
        <v>2000</v>
      </c>
      <c r="J125" s="16">
        <v>488.67</v>
      </c>
    </row>
    <row r="126" spans="1:10" s="3" customFormat="1" ht="30" x14ac:dyDescent="0.25">
      <c r="A126" s="30" t="s">
        <v>81</v>
      </c>
      <c r="B126" s="74" t="s">
        <v>76</v>
      </c>
      <c r="C126" s="74"/>
      <c r="D126" s="30" t="s">
        <v>194</v>
      </c>
      <c r="E126" s="30" t="s">
        <v>195</v>
      </c>
      <c r="F126" s="30" t="s">
        <v>108</v>
      </c>
      <c r="G126" s="30" t="s">
        <v>109</v>
      </c>
      <c r="H126" s="39">
        <v>10000</v>
      </c>
      <c r="I126" s="39">
        <v>8000</v>
      </c>
      <c r="J126" s="16">
        <v>7698.67</v>
      </c>
    </row>
    <row r="127" spans="1:10" s="3" customFormat="1" ht="45" x14ac:dyDescent="0.25">
      <c r="A127" s="30" t="s">
        <v>81</v>
      </c>
      <c r="B127" s="74" t="s">
        <v>76</v>
      </c>
      <c r="C127" s="74"/>
      <c r="D127" s="30" t="s">
        <v>194</v>
      </c>
      <c r="E127" s="30" t="s">
        <v>195</v>
      </c>
      <c r="F127" s="30" t="s">
        <v>112</v>
      </c>
      <c r="G127" s="30" t="s">
        <v>113</v>
      </c>
      <c r="H127" s="39">
        <v>25000</v>
      </c>
      <c r="I127" s="39">
        <v>16000</v>
      </c>
      <c r="J127" s="16">
        <v>13749.88</v>
      </c>
    </row>
    <row r="128" spans="1:10" s="3" customFormat="1" ht="30" x14ac:dyDescent="0.25">
      <c r="A128" s="30" t="s">
        <v>81</v>
      </c>
      <c r="B128" s="74" t="s">
        <v>76</v>
      </c>
      <c r="C128" s="74"/>
      <c r="D128" s="30" t="s">
        <v>194</v>
      </c>
      <c r="E128" s="30" t="s">
        <v>195</v>
      </c>
      <c r="F128" s="30">
        <v>200530</v>
      </c>
      <c r="G128" s="30" t="s">
        <v>115</v>
      </c>
      <c r="H128" s="39">
        <v>0</v>
      </c>
      <c r="I128" s="39">
        <v>0</v>
      </c>
      <c r="J128" s="16">
        <v>0</v>
      </c>
    </row>
    <row r="129" spans="1:10" s="3" customFormat="1" ht="30" x14ac:dyDescent="0.25">
      <c r="A129" s="30" t="s">
        <v>81</v>
      </c>
      <c r="B129" s="74" t="s">
        <v>76</v>
      </c>
      <c r="C129" s="74"/>
      <c r="D129" s="30" t="s">
        <v>194</v>
      </c>
      <c r="E129" s="30" t="s">
        <v>195</v>
      </c>
      <c r="F129" s="30">
        <v>200601</v>
      </c>
      <c r="G129" s="30" t="s">
        <v>117</v>
      </c>
      <c r="H129" s="39">
        <v>6000</v>
      </c>
      <c r="I129" s="39">
        <v>4000</v>
      </c>
      <c r="J129" s="16">
        <v>2100</v>
      </c>
    </row>
    <row r="130" spans="1:10" s="3" customFormat="1" ht="30" x14ac:dyDescent="0.25">
      <c r="A130" s="30" t="s">
        <v>81</v>
      </c>
      <c r="B130" s="74" t="s">
        <v>76</v>
      </c>
      <c r="C130" s="74"/>
      <c r="D130" s="30" t="s">
        <v>194</v>
      </c>
      <c r="E130" s="30" t="s">
        <v>195</v>
      </c>
      <c r="F130" s="30">
        <v>201300</v>
      </c>
      <c r="G130" s="30" t="s">
        <v>217</v>
      </c>
      <c r="H130" s="39">
        <v>0</v>
      </c>
      <c r="I130" s="39">
        <v>0</v>
      </c>
      <c r="J130" s="16">
        <v>0</v>
      </c>
    </row>
    <row r="131" spans="1:10" s="3" customFormat="1" ht="30" x14ac:dyDescent="0.25">
      <c r="A131" s="30" t="s">
        <v>81</v>
      </c>
      <c r="B131" s="74" t="s">
        <v>76</v>
      </c>
      <c r="C131" s="74"/>
      <c r="D131" s="30" t="s">
        <v>194</v>
      </c>
      <c r="E131" s="30" t="s">
        <v>195</v>
      </c>
      <c r="F131" s="30">
        <v>203030</v>
      </c>
      <c r="G131" s="30" t="s">
        <v>127</v>
      </c>
      <c r="H131" s="39">
        <v>30000</v>
      </c>
      <c r="I131" s="39">
        <v>0</v>
      </c>
      <c r="J131" s="16">
        <v>0</v>
      </c>
    </row>
    <row r="132" spans="1:10" s="3" customFormat="1" ht="30" x14ac:dyDescent="0.25">
      <c r="A132" s="30" t="s">
        <v>81</v>
      </c>
      <c r="B132" s="74" t="s">
        <v>76</v>
      </c>
      <c r="C132" s="74"/>
      <c r="D132" s="30" t="s">
        <v>268</v>
      </c>
      <c r="E132" s="30" t="s">
        <v>269</v>
      </c>
      <c r="F132" s="30" t="s">
        <v>84</v>
      </c>
      <c r="G132" s="30" t="s">
        <v>85</v>
      </c>
      <c r="H132" s="39">
        <v>400000</v>
      </c>
      <c r="I132" s="39">
        <v>210000</v>
      </c>
      <c r="J132" s="16">
        <v>210000</v>
      </c>
    </row>
    <row r="133" spans="1:10" s="3" customFormat="1" ht="30" x14ac:dyDescent="0.25">
      <c r="A133" s="30" t="s">
        <v>81</v>
      </c>
      <c r="B133" s="74" t="s">
        <v>76</v>
      </c>
      <c r="C133" s="74"/>
      <c r="D133" s="30" t="s">
        <v>268</v>
      </c>
      <c r="E133" s="30" t="s">
        <v>269</v>
      </c>
      <c r="F133" s="30">
        <v>100117</v>
      </c>
      <c r="G133" s="30" t="s">
        <v>289</v>
      </c>
      <c r="H133" s="39">
        <v>15000</v>
      </c>
      <c r="I133" s="39">
        <v>8000</v>
      </c>
      <c r="J133" s="16">
        <v>9344</v>
      </c>
    </row>
    <row r="134" spans="1:10" s="3" customFormat="1" ht="30" x14ac:dyDescent="0.25">
      <c r="A134" s="30" t="s">
        <v>81</v>
      </c>
      <c r="B134" s="74" t="s">
        <v>76</v>
      </c>
      <c r="C134" s="74"/>
      <c r="D134" s="30" t="s">
        <v>268</v>
      </c>
      <c r="E134" s="30" t="s">
        <v>269</v>
      </c>
      <c r="F134" s="30" t="s">
        <v>90</v>
      </c>
      <c r="G134" s="30" t="s">
        <v>91</v>
      </c>
      <c r="H134" s="39">
        <v>15000</v>
      </c>
      <c r="I134" s="39">
        <v>8000</v>
      </c>
      <c r="J134" s="16">
        <v>7863</v>
      </c>
    </row>
    <row r="135" spans="1:10" s="3" customFormat="1" ht="30" x14ac:dyDescent="0.25">
      <c r="A135" s="30" t="s">
        <v>81</v>
      </c>
      <c r="B135" s="74" t="s">
        <v>76</v>
      </c>
      <c r="C135" s="74"/>
      <c r="D135" s="30" t="s">
        <v>268</v>
      </c>
      <c r="E135" s="30" t="s">
        <v>269</v>
      </c>
      <c r="F135" s="30">
        <v>100206</v>
      </c>
      <c r="G135" s="30" t="s">
        <v>296</v>
      </c>
      <c r="H135" s="39">
        <v>12000</v>
      </c>
      <c r="I135" s="39">
        <v>12000</v>
      </c>
      <c r="J135" s="16">
        <v>7250</v>
      </c>
    </row>
    <row r="136" spans="1:10" s="3" customFormat="1" ht="30" x14ac:dyDescent="0.25">
      <c r="A136" s="30" t="s">
        <v>81</v>
      </c>
      <c r="B136" s="74" t="s">
        <v>76</v>
      </c>
      <c r="C136" s="74"/>
      <c r="D136" s="30" t="s">
        <v>268</v>
      </c>
      <c r="E136" s="30" t="s">
        <v>269</v>
      </c>
      <c r="F136" s="30" t="s">
        <v>96</v>
      </c>
      <c r="G136" s="30" t="s">
        <v>97</v>
      </c>
      <c r="H136" s="39">
        <v>12000</v>
      </c>
      <c r="I136" s="39">
        <v>6000</v>
      </c>
      <c r="J136" s="16">
        <v>4480</v>
      </c>
    </row>
    <row r="137" spans="1:10" s="3" customFormat="1" ht="30" x14ac:dyDescent="0.25">
      <c r="A137" s="30" t="s">
        <v>81</v>
      </c>
      <c r="B137" s="74" t="s">
        <v>76</v>
      </c>
      <c r="C137" s="74"/>
      <c r="D137" s="30" t="s">
        <v>268</v>
      </c>
      <c r="E137" s="30" t="s">
        <v>269</v>
      </c>
      <c r="F137" s="30">
        <v>200101</v>
      </c>
      <c r="G137" s="30" t="s">
        <v>99</v>
      </c>
      <c r="H137" s="39">
        <v>0</v>
      </c>
      <c r="I137" s="39">
        <v>0</v>
      </c>
      <c r="J137" s="16">
        <v>0</v>
      </c>
    </row>
    <row r="138" spans="1:10" s="3" customFormat="1" ht="30" x14ac:dyDescent="0.25">
      <c r="A138" s="30" t="s">
        <v>81</v>
      </c>
      <c r="B138" s="74" t="s">
        <v>76</v>
      </c>
      <c r="C138" s="74"/>
      <c r="D138" s="30" t="s">
        <v>268</v>
      </c>
      <c r="E138" s="30" t="s">
        <v>269</v>
      </c>
      <c r="F138" s="30">
        <v>200102</v>
      </c>
      <c r="G138" s="30" t="s">
        <v>183</v>
      </c>
      <c r="H138" s="39">
        <v>1000</v>
      </c>
      <c r="I138" s="39">
        <v>500</v>
      </c>
      <c r="J138" s="16">
        <v>0</v>
      </c>
    </row>
    <row r="139" spans="1:10" s="3" customFormat="1" ht="30" x14ac:dyDescent="0.25">
      <c r="A139" s="30" t="s">
        <v>81</v>
      </c>
      <c r="B139" s="74" t="s">
        <v>76</v>
      </c>
      <c r="C139" s="74"/>
      <c r="D139" s="30" t="s">
        <v>268</v>
      </c>
      <c r="E139" s="30" t="s">
        <v>269</v>
      </c>
      <c r="F139" s="30" t="s">
        <v>108</v>
      </c>
      <c r="G139" s="30" t="s">
        <v>109</v>
      </c>
      <c r="H139" s="39">
        <v>7000</v>
      </c>
      <c r="I139" s="39">
        <v>6000</v>
      </c>
      <c r="J139" s="16">
        <v>6000</v>
      </c>
    </row>
    <row r="140" spans="1:10" s="3" customFormat="1" ht="45" x14ac:dyDescent="0.25">
      <c r="A140" s="30" t="s">
        <v>81</v>
      </c>
      <c r="B140" s="74" t="s">
        <v>76</v>
      </c>
      <c r="C140" s="74"/>
      <c r="D140" s="30" t="s">
        <v>268</v>
      </c>
      <c r="E140" s="30" t="s">
        <v>269</v>
      </c>
      <c r="F140" s="30">
        <v>200109</v>
      </c>
      <c r="G140" s="30" t="s">
        <v>111</v>
      </c>
      <c r="H140" s="39">
        <v>25000</v>
      </c>
      <c r="I140" s="39">
        <v>0</v>
      </c>
      <c r="J140" s="16">
        <v>0</v>
      </c>
    </row>
    <row r="141" spans="1:10" s="3" customFormat="1" ht="45" x14ac:dyDescent="0.25">
      <c r="A141" s="30" t="s">
        <v>81</v>
      </c>
      <c r="B141" s="74" t="s">
        <v>76</v>
      </c>
      <c r="C141" s="74"/>
      <c r="D141" s="30" t="s">
        <v>268</v>
      </c>
      <c r="E141" s="30" t="s">
        <v>269</v>
      </c>
      <c r="F141" s="30" t="s">
        <v>112</v>
      </c>
      <c r="G141" s="30" t="s">
        <v>113</v>
      </c>
      <c r="H141" s="39">
        <v>20000</v>
      </c>
      <c r="I141" s="39">
        <v>13000</v>
      </c>
      <c r="J141" s="16">
        <v>12187.04</v>
      </c>
    </row>
    <row r="142" spans="1:10" s="3" customFormat="1" ht="30" x14ac:dyDescent="0.25">
      <c r="A142" s="30" t="s">
        <v>81</v>
      </c>
      <c r="B142" s="74" t="s">
        <v>76</v>
      </c>
      <c r="C142" s="74"/>
      <c r="D142" s="30" t="s">
        <v>268</v>
      </c>
      <c r="E142" s="30" t="s">
        <v>269</v>
      </c>
      <c r="F142" s="30">
        <v>200601</v>
      </c>
      <c r="G142" s="30" t="s">
        <v>117</v>
      </c>
      <c r="H142" s="39">
        <v>2000</v>
      </c>
      <c r="I142" s="39">
        <v>1500</v>
      </c>
      <c r="J142" s="16">
        <v>1000</v>
      </c>
    </row>
    <row r="143" spans="1:10" s="3" customFormat="1" ht="30" x14ac:dyDescent="0.25">
      <c r="A143" s="30" t="s">
        <v>81</v>
      </c>
      <c r="B143" s="74" t="s">
        <v>76</v>
      </c>
      <c r="C143" s="74"/>
      <c r="D143" s="30" t="s">
        <v>268</v>
      </c>
      <c r="E143" s="30" t="s">
        <v>269</v>
      </c>
      <c r="F143" s="30" t="s">
        <v>184</v>
      </c>
      <c r="G143" s="30" t="s">
        <v>185</v>
      </c>
      <c r="H143" s="39">
        <v>2000</v>
      </c>
      <c r="I143" s="39">
        <v>1000</v>
      </c>
      <c r="J143" s="16">
        <v>1000</v>
      </c>
    </row>
    <row r="144" spans="1:10" s="3" customFormat="1" ht="30" x14ac:dyDescent="0.25">
      <c r="A144" s="30" t="s">
        <v>81</v>
      </c>
      <c r="B144" s="74" t="s">
        <v>76</v>
      </c>
      <c r="C144" s="74"/>
      <c r="D144" s="30" t="s">
        <v>198</v>
      </c>
      <c r="E144" s="30" t="s">
        <v>199</v>
      </c>
      <c r="F144" s="30" t="s">
        <v>84</v>
      </c>
      <c r="G144" s="30" t="s">
        <v>85</v>
      </c>
      <c r="H144" s="39">
        <v>638000</v>
      </c>
      <c r="I144" s="39">
        <v>327500</v>
      </c>
      <c r="J144" s="16">
        <v>304858</v>
      </c>
    </row>
    <row r="145" spans="1:10" s="3" customFormat="1" ht="45" x14ac:dyDescent="0.25">
      <c r="A145" s="59" t="s">
        <v>81</v>
      </c>
      <c r="B145" s="74" t="s">
        <v>76</v>
      </c>
      <c r="C145" s="74"/>
      <c r="D145" s="59" t="s">
        <v>198</v>
      </c>
      <c r="E145" s="59" t="s">
        <v>199</v>
      </c>
      <c r="F145" s="59">
        <v>100112</v>
      </c>
      <c r="G145" s="59" t="s">
        <v>87</v>
      </c>
      <c r="H145" s="39">
        <v>6000</v>
      </c>
      <c r="I145" s="39">
        <v>2000</v>
      </c>
      <c r="J145" s="16">
        <v>400</v>
      </c>
    </row>
    <row r="146" spans="1:10" s="3" customFormat="1" ht="30" x14ac:dyDescent="0.25">
      <c r="A146" s="30" t="s">
        <v>81</v>
      </c>
      <c r="B146" s="74" t="s">
        <v>76</v>
      </c>
      <c r="C146" s="74"/>
      <c r="D146" s="30" t="s">
        <v>198</v>
      </c>
      <c r="E146" s="30" t="s">
        <v>199</v>
      </c>
      <c r="F146" s="30">
        <v>100117</v>
      </c>
      <c r="G146" s="30" t="s">
        <v>289</v>
      </c>
      <c r="H146" s="39">
        <v>53000</v>
      </c>
      <c r="I146" s="39">
        <v>26800</v>
      </c>
      <c r="J146" s="16">
        <v>24596</v>
      </c>
    </row>
    <row r="147" spans="1:10" s="3" customFormat="1" ht="30" x14ac:dyDescent="0.25">
      <c r="A147" s="30" t="s">
        <v>81</v>
      </c>
      <c r="B147" s="74" t="s">
        <v>76</v>
      </c>
      <c r="C147" s="74"/>
      <c r="D147" s="30" t="s">
        <v>198</v>
      </c>
      <c r="E147" s="30" t="s">
        <v>199</v>
      </c>
      <c r="F147" s="30">
        <v>100206</v>
      </c>
      <c r="G147" s="30" t="s">
        <v>296</v>
      </c>
      <c r="H147" s="39">
        <v>16000</v>
      </c>
      <c r="I147" s="39">
        <v>16000</v>
      </c>
      <c r="J147" s="16">
        <v>15950</v>
      </c>
    </row>
    <row r="148" spans="1:10" s="3" customFormat="1" ht="30" x14ac:dyDescent="0.25">
      <c r="A148" s="30" t="s">
        <v>81</v>
      </c>
      <c r="B148" s="74" t="s">
        <v>76</v>
      </c>
      <c r="C148" s="74"/>
      <c r="D148" s="30" t="s">
        <v>198</v>
      </c>
      <c r="E148" s="30" t="s">
        <v>199</v>
      </c>
      <c r="F148" s="30" t="s">
        <v>96</v>
      </c>
      <c r="G148" s="30" t="s">
        <v>97</v>
      </c>
      <c r="H148" s="39">
        <v>16000</v>
      </c>
      <c r="I148" s="39">
        <v>9100</v>
      </c>
      <c r="J148" s="16">
        <v>7412</v>
      </c>
    </row>
    <row r="149" spans="1:10" s="3" customFormat="1" ht="30" x14ac:dyDescent="0.25">
      <c r="A149" s="30" t="s">
        <v>81</v>
      </c>
      <c r="B149" s="74" t="s">
        <v>76</v>
      </c>
      <c r="C149" s="74"/>
      <c r="D149" s="30" t="s">
        <v>198</v>
      </c>
      <c r="E149" s="30" t="s">
        <v>199</v>
      </c>
      <c r="F149" s="30">
        <v>200101</v>
      </c>
      <c r="G149" s="30" t="s">
        <v>99</v>
      </c>
      <c r="H149" s="39">
        <v>1000</v>
      </c>
      <c r="I149" s="39">
        <v>500</v>
      </c>
      <c r="J149" s="16">
        <v>499.66</v>
      </c>
    </row>
    <row r="150" spans="1:10" s="3" customFormat="1" ht="30" x14ac:dyDescent="0.25">
      <c r="A150" s="59" t="s">
        <v>81</v>
      </c>
      <c r="B150" s="74" t="s">
        <v>76</v>
      </c>
      <c r="C150" s="74"/>
      <c r="D150" s="59" t="s">
        <v>198</v>
      </c>
      <c r="E150" s="59" t="s">
        <v>199</v>
      </c>
      <c r="F150" s="59">
        <v>200102</v>
      </c>
      <c r="G150" s="59" t="s">
        <v>183</v>
      </c>
      <c r="H150" s="39">
        <v>500</v>
      </c>
      <c r="I150" s="39">
        <v>500</v>
      </c>
      <c r="J150" s="16">
        <v>499.8</v>
      </c>
    </row>
    <row r="151" spans="1:10" s="3" customFormat="1" ht="30" x14ac:dyDescent="0.25">
      <c r="A151" s="30" t="s">
        <v>81</v>
      </c>
      <c r="B151" s="74" t="s">
        <v>76</v>
      </c>
      <c r="C151" s="74"/>
      <c r="D151" s="30" t="s">
        <v>198</v>
      </c>
      <c r="E151" s="30" t="s">
        <v>199</v>
      </c>
      <c r="F151" s="30" t="s">
        <v>244</v>
      </c>
      <c r="G151" s="30" t="s">
        <v>245</v>
      </c>
      <c r="H151" s="39">
        <v>7000</v>
      </c>
      <c r="I151" s="39">
        <v>7000</v>
      </c>
      <c r="J151" s="16">
        <v>6773.03</v>
      </c>
    </row>
    <row r="152" spans="1:10" s="3" customFormat="1" ht="30" x14ac:dyDescent="0.25">
      <c r="A152" s="30" t="s">
        <v>81</v>
      </c>
      <c r="B152" s="74" t="s">
        <v>76</v>
      </c>
      <c r="C152" s="74"/>
      <c r="D152" s="30" t="s">
        <v>198</v>
      </c>
      <c r="E152" s="30" t="s">
        <v>199</v>
      </c>
      <c r="F152" s="30">
        <v>200106</v>
      </c>
      <c r="G152" s="30" t="s">
        <v>105</v>
      </c>
      <c r="H152" s="39">
        <v>3000</v>
      </c>
      <c r="I152" s="39">
        <v>3000</v>
      </c>
      <c r="J152" s="16">
        <v>0</v>
      </c>
    </row>
    <row r="153" spans="1:10" s="3" customFormat="1" ht="30" x14ac:dyDescent="0.25">
      <c r="A153" s="30" t="s">
        <v>81</v>
      </c>
      <c r="B153" s="74" t="s">
        <v>76</v>
      </c>
      <c r="C153" s="74"/>
      <c r="D153" s="30" t="s">
        <v>198</v>
      </c>
      <c r="E153" s="30" t="s">
        <v>199</v>
      </c>
      <c r="F153" s="30" t="s">
        <v>108</v>
      </c>
      <c r="G153" s="30" t="s">
        <v>109</v>
      </c>
      <c r="H153" s="39">
        <v>5500</v>
      </c>
      <c r="I153" s="39">
        <v>3900</v>
      </c>
      <c r="J153" s="16">
        <v>1951.55</v>
      </c>
    </row>
    <row r="154" spans="1:10" s="3" customFormat="1" ht="45" x14ac:dyDescent="0.25">
      <c r="A154" s="30" t="s">
        <v>81</v>
      </c>
      <c r="B154" s="74" t="s">
        <v>76</v>
      </c>
      <c r="C154" s="74"/>
      <c r="D154" s="30" t="s">
        <v>198</v>
      </c>
      <c r="E154" s="30" t="s">
        <v>199</v>
      </c>
      <c r="F154" s="30" t="s">
        <v>110</v>
      </c>
      <c r="G154" s="30" t="s">
        <v>111</v>
      </c>
      <c r="H154" s="39">
        <v>26000</v>
      </c>
      <c r="I154" s="39">
        <v>4000</v>
      </c>
      <c r="J154" s="16">
        <v>4000</v>
      </c>
    </row>
    <row r="155" spans="1:10" s="3" customFormat="1" ht="45" x14ac:dyDescent="0.25">
      <c r="A155" s="30" t="s">
        <v>81</v>
      </c>
      <c r="B155" s="74" t="s">
        <v>76</v>
      </c>
      <c r="C155" s="74"/>
      <c r="D155" s="30" t="s">
        <v>198</v>
      </c>
      <c r="E155" s="30" t="s">
        <v>199</v>
      </c>
      <c r="F155" s="30" t="s">
        <v>112</v>
      </c>
      <c r="G155" s="30" t="s">
        <v>113</v>
      </c>
      <c r="H155" s="39">
        <v>17500</v>
      </c>
      <c r="I155" s="39">
        <v>12200</v>
      </c>
      <c r="J155" s="16">
        <v>6893.5</v>
      </c>
    </row>
    <row r="156" spans="1:10" s="3" customFormat="1" ht="30" x14ac:dyDescent="0.25">
      <c r="A156" s="30" t="s">
        <v>81</v>
      </c>
      <c r="B156" s="74" t="s">
        <v>76</v>
      </c>
      <c r="C156" s="74"/>
      <c r="D156" s="30" t="s">
        <v>198</v>
      </c>
      <c r="E156" s="30" t="s">
        <v>199</v>
      </c>
      <c r="F156" s="30">
        <v>200501</v>
      </c>
      <c r="G156" s="30" t="s">
        <v>251</v>
      </c>
      <c r="H156" s="39">
        <v>0</v>
      </c>
      <c r="I156" s="39">
        <v>0</v>
      </c>
      <c r="J156" s="16">
        <v>0</v>
      </c>
    </row>
    <row r="157" spans="1:10" s="3" customFormat="1" ht="30" x14ac:dyDescent="0.25">
      <c r="A157" s="30" t="s">
        <v>81</v>
      </c>
      <c r="B157" s="74" t="s">
        <v>76</v>
      </c>
      <c r="C157" s="74"/>
      <c r="D157" s="30" t="s">
        <v>198</v>
      </c>
      <c r="E157" s="30" t="s">
        <v>199</v>
      </c>
      <c r="F157" s="30">
        <v>201400</v>
      </c>
      <c r="G157" s="30" t="s">
        <v>187</v>
      </c>
      <c r="H157" s="39">
        <v>500</v>
      </c>
      <c r="I157" s="39">
        <v>500</v>
      </c>
      <c r="J157" s="16">
        <v>0</v>
      </c>
    </row>
    <row r="158" spans="1:10" s="3" customFormat="1" ht="30" x14ac:dyDescent="0.25">
      <c r="A158" s="30" t="s">
        <v>81</v>
      </c>
      <c r="B158" s="74" t="s">
        <v>76</v>
      </c>
      <c r="C158" s="74"/>
      <c r="D158" s="30" t="s">
        <v>198</v>
      </c>
      <c r="E158" s="30" t="s">
        <v>199</v>
      </c>
      <c r="F158" s="30">
        <v>203030</v>
      </c>
      <c r="G158" s="30" t="s">
        <v>127</v>
      </c>
      <c r="H158" s="39">
        <v>4000</v>
      </c>
      <c r="I158" s="39">
        <v>0</v>
      </c>
      <c r="J158" s="16">
        <v>0</v>
      </c>
    </row>
    <row r="159" spans="1:10" s="3" customFormat="1" x14ac:dyDescent="0.25">
      <c r="A159" s="83" t="s">
        <v>349</v>
      </c>
      <c r="B159" s="83"/>
      <c r="C159" s="83"/>
      <c r="D159" s="83"/>
      <c r="E159" s="83"/>
      <c r="F159" s="83"/>
      <c r="G159" s="83"/>
      <c r="H159" s="39">
        <f>SUM(H51:H158)</f>
        <v>26760000</v>
      </c>
      <c r="I159" s="39">
        <f>SUM(I51:I158)</f>
        <v>13942000</v>
      </c>
      <c r="J159" s="39">
        <f>SUM(J51:J158)</f>
        <v>11867408.810000002</v>
      </c>
    </row>
    <row r="160" spans="1:10" s="3" customFormat="1" ht="30" x14ac:dyDescent="0.25">
      <c r="A160" s="30" t="s">
        <v>81</v>
      </c>
      <c r="B160" s="74" t="s">
        <v>76</v>
      </c>
      <c r="C160" s="74"/>
      <c r="D160" s="30" t="s">
        <v>270</v>
      </c>
      <c r="E160" s="30" t="s">
        <v>271</v>
      </c>
      <c r="F160" s="30" t="s">
        <v>84</v>
      </c>
      <c r="G160" s="30" t="s">
        <v>85</v>
      </c>
      <c r="H160" s="39">
        <v>658000</v>
      </c>
      <c r="I160" s="39">
        <v>432000</v>
      </c>
      <c r="J160" s="16">
        <v>292399</v>
      </c>
    </row>
    <row r="161" spans="1:10" s="3" customFormat="1" ht="30" x14ac:dyDescent="0.25">
      <c r="A161" s="56" t="s">
        <v>81</v>
      </c>
      <c r="B161" s="74" t="s">
        <v>76</v>
      </c>
      <c r="C161" s="74"/>
      <c r="D161" s="56" t="s">
        <v>270</v>
      </c>
      <c r="E161" s="56" t="s">
        <v>271</v>
      </c>
      <c r="F161" s="56">
        <v>100105</v>
      </c>
      <c r="G161" s="56" t="s">
        <v>207</v>
      </c>
      <c r="H161" s="39">
        <v>50000</v>
      </c>
      <c r="I161" s="39">
        <v>24000</v>
      </c>
      <c r="J161" s="16">
        <v>0</v>
      </c>
    </row>
    <row r="162" spans="1:10" s="3" customFormat="1" ht="30" x14ac:dyDescent="0.25">
      <c r="A162" s="30" t="s">
        <v>81</v>
      </c>
      <c r="B162" s="74" t="s">
        <v>76</v>
      </c>
      <c r="C162" s="74"/>
      <c r="D162" s="30" t="s">
        <v>270</v>
      </c>
      <c r="E162" s="30" t="s">
        <v>271</v>
      </c>
      <c r="F162" s="30">
        <v>100113</v>
      </c>
      <c r="G162" s="30" t="s">
        <v>295</v>
      </c>
      <c r="H162" s="39">
        <v>4000</v>
      </c>
      <c r="I162" s="39">
        <v>2000</v>
      </c>
      <c r="J162" s="16">
        <v>0</v>
      </c>
    </row>
    <row r="163" spans="1:10" s="3" customFormat="1" ht="30" x14ac:dyDescent="0.25">
      <c r="A163" s="30" t="s">
        <v>81</v>
      </c>
      <c r="B163" s="74" t="s">
        <v>76</v>
      </c>
      <c r="C163" s="74"/>
      <c r="D163" s="30" t="s">
        <v>270</v>
      </c>
      <c r="E163" s="30" t="s">
        <v>271</v>
      </c>
      <c r="F163" s="30">
        <v>100117</v>
      </c>
      <c r="G163" s="30" t="s">
        <v>289</v>
      </c>
      <c r="H163" s="39">
        <v>50000</v>
      </c>
      <c r="I163" s="39">
        <v>24000</v>
      </c>
      <c r="J163" s="16">
        <v>19275</v>
      </c>
    </row>
    <row r="164" spans="1:10" s="3" customFormat="1" ht="30" x14ac:dyDescent="0.25">
      <c r="A164" s="30" t="s">
        <v>81</v>
      </c>
      <c r="B164" s="74" t="s">
        <v>76</v>
      </c>
      <c r="C164" s="74"/>
      <c r="D164" s="30" t="s">
        <v>270</v>
      </c>
      <c r="E164" s="30" t="s">
        <v>271</v>
      </c>
      <c r="F164" s="30" t="s">
        <v>90</v>
      </c>
      <c r="G164" s="30" t="s">
        <v>91</v>
      </c>
      <c r="H164" s="39">
        <v>70000</v>
      </c>
      <c r="I164" s="39">
        <v>70000</v>
      </c>
      <c r="J164" s="16">
        <v>3213</v>
      </c>
    </row>
    <row r="165" spans="1:10" s="3" customFormat="1" ht="30" x14ac:dyDescent="0.25">
      <c r="A165" s="30" t="s">
        <v>81</v>
      </c>
      <c r="B165" s="74" t="s">
        <v>76</v>
      </c>
      <c r="C165" s="74"/>
      <c r="D165" s="30" t="s">
        <v>270</v>
      </c>
      <c r="E165" s="30" t="s">
        <v>271</v>
      </c>
      <c r="F165" s="30">
        <v>100206</v>
      </c>
      <c r="G165" s="30" t="s">
        <v>296</v>
      </c>
      <c r="H165" s="39">
        <v>16000</v>
      </c>
      <c r="I165" s="39">
        <v>16000</v>
      </c>
      <c r="J165" s="16">
        <v>12550</v>
      </c>
    </row>
    <row r="166" spans="1:10" s="3" customFormat="1" ht="30" x14ac:dyDescent="0.25">
      <c r="A166" s="30" t="s">
        <v>81</v>
      </c>
      <c r="B166" s="74" t="s">
        <v>76</v>
      </c>
      <c r="C166" s="74"/>
      <c r="D166" s="30" t="s">
        <v>270</v>
      </c>
      <c r="E166" s="30" t="s">
        <v>271</v>
      </c>
      <c r="F166" s="30" t="s">
        <v>96</v>
      </c>
      <c r="G166" s="30" t="s">
        <v>97</v>
      </c>
      <c r="H166" s="39">
        <v>20000</v>
      </c>
      <c r="I166" s="39">
        <v>10000</v>
      </c>
      <c r="J166" s="16">
        <v>7011</v>
      </c>
    </row>
    <row r="167" spans="1:10" s="3" customFormat="1" ht="30" x14ac:dyDescent="0.25">
      <c r="A167" s="30" t="s">
        <v>81</v>
      </c>
      <c r="B167" s="74" t="s">
        <v>76</v>
      </c>
      <c r="C167" s="74"/>
      <c r="D167" s="30" t="s">
        <v>270</v>
      </c>
      <c r="E167" s="30" t="s">
        <v>271</v>
      </c>
      <c r="F167" s="30">
        <v>200101</v>
      </c>
      <c r="G167" s="30" t="s">
        <v>99</v>
      </c>
      <c r="H167" s="39">
        <v>1500</v>
      </c>
      <c r="I167" s="39">
        <v>500</v>
      </c>
      <c r="J167" s="16">
        <v>422.81</v>
      </c>
    </row>
    <row r="168" spans="1:10" s="3" customFormat="1" ht="30" x14ac:dyDescent="0.25">
      <c r="A168" s="30" t="s">
        <v>81</v>
      </c>
      <c r="B168" s="74" t="s">
        <v>76</v>
      </c>
      <c r="C168" s="74"/>
      <c r="D168" s="30" t="s">
        <v>270</v>
      </c>
      <c r="E168" s="30" t="s">
        <v>271</v>
      </c>
      <c r="F168" s="30">
        <v>200102</v>
      </c>
      <c r="G168" s="30" t="s">
        <v>183</v>
      </c>
      <c r="H168" s="39">
        <v>1500</v>
      </c>
      <c r="I168" s="39">
        <v>500</v>
      </c>
      <c r="J168" s="16">
        <v>374.57</v>
      </c>
    </row>
    <row r="169" spans="1:10" s="3" customFormat="1" ht="30" x14ac:dyDescent="0.25">
      <c r="A169" s="30" t="s">
        <v>81</v>
      </c>
      <c r="B169" s="74" t="s">
        <v>76</v>
      </c>
      <c r="C169" s="74"/>
      <c r="D169" s="30" t="s">
        <v>270</v>
      </c>
      <c r="E169" s="30" t="s">
        <v>271</v>
      </c>
      <c r="F169" s="30" t="s">
        <v>100</v>
      </c>
      <c r="G169" s="30" t="s">
        <v>101</v>
      </c>
      <c r="H169" s="39">
        <v>13000</v>
      </c>
      <c r="I169" s="39">
        <v>11000</v>
      </c>
      <c r="J169" s="16">
        <v>8019.54</v>
      </c>
    </row>
    <row r="170" spans="1:10" s="3" customFormat="1" ht="30" x14ac:dyDescent="0.25">
      <c r="A170" s="30" t="s">
        <v>81</v>
      </c>
      <c r="B170" s="74" t="s">
        <v>76</v>
      </c>
      <c r="C170" s="74"/>
      <c r="D170" s="30" t="s">
        <v>270</v>
      </c>
      <c r="E170" s="30" t="s">
        <v>271</v>
      </c>
      <c r="F170" s="30" t="s">
        <v>102</v>
      </c>
      <c r="G170" s="30" t="s">
        <v>103</v>
      </c>
      <c r="H170" s="39">
        <v>3000</v>
      </c>
      <c r="I170" s="39">
        <v>2000</v>
      </c>
      <c r="J170" s="16">
        <v>1503.8</v>
      </c>
    </row>
    <row r="171" spans="1:10" s="3" customFormat="1" ht="30" x14ac:dyDescent="0.25">
      <c r="A171" s="30" t="s">
        <v>81</v>
      </c>
      <c r="B171" s="74" t="s">
        <v>76</v>
      </c>
      <c r="C171" s="74"/>
      <c r="D171" s="30" t="s">
        <v>270</v>
      </c>
      <c r="E171" s="30" t="s">
        <v>271</v>
      </c>
      <c r="F171" s="30" t="s">
        <v>244</v>
      </c>
      <c r="G171" s="30" t="s">
        <v>245</v>
      </c>
      <c r="H171" s="39">
        <v>10000</v>
      </c>
      <c r="I171" s="39">
        <v>5000</v>
      </c>
      <c r="J171" s="16">
        <v>2257.6799999999998</v>
      </c>
    </row>
    <row r="172" spans="1:10" s="3" customFormat="1" ht="30" x14ac:dyDescent="0.25">
      <c r="A172" s="30" t="s">
        <v>81</v>
      </c>
      <c r="B172" s="74" t="s">
        <v>76</v>
      </c>
      <c r="C172" s="74"/>
      <c r="D172" s="30" t="s">
        <v>270</v>
      </c>
      <c r="E172" s="30" t="s">
        <v>271</v>
      </c>
      <c r="F172" s="30">
        <v>200106</v>
      </c>
      <c r="G172" s="30" t="s">
        <v>105</v>
      </c>
      <c r="H172" s="39">
        <v>4000</v>
      </c>
      <c r="I172" s="39">
        <v>2000</v>
      </c>
      <c r="J172" s="16">
        <v>1929.56</v>
      </c>
    </row>
    <row r="173" spans="1:10" s="3" customFormat="1" ht="30" x14ac:dyDescent="0.25">
      <c r="A173" s="30" t="s">
        <v>81</v>
      </c>
      <c r="B173" s="74" t="s">
        <v>76</v>
      </c>
      <c r="C173" s="74"/>
      <c r="D173" s="30" t="s">
        <v>270</v>
      </c>
      <c r="E173" s="30" t="s">
        <v>271</v>
      </c>
      <c r="F173" s="30" t="s">
        <v>108</v>
      </c>
      <c r="G173" s="30" t="s">
        <v>109</v>
      </c>
      <c r="H173" s="39">
        <v>2500</v>
      </c>
      <c r="I173" s="39">
        <v>2000</v>
      </c>
      <c r="J173" s="16">
        <v>1111.3900000000001</v>
      </c>
    </row>
    <row r="174" spans="1:10" s="3" customFormat="1" ht="45" x14ac:dyDescent="0.25">
      <c r="A174" s="30" t="s">
        <v>81</v>
      </c>
      <c r="B174" s="74" t="s">
        <v>76</v>
      </c>
      <c r="C174" s="74"/>
      <c r="D174" s="30" t="s">
        <v>270</v>
      </c>
      <c r="E174" s="30" t="s">
        <v>271</v>
      </c>
      <c r="F174" s="30">
        <v>200109</v>
      </c>
      <c r="G174" s="30" t="s">
        <v>111</v>
      </c>
      <c r="H174" s="39">
        <v>16000</v>
      </c>
      <c r="I174" s="39">
        <v>5000</v>
      </c>
      <c r="J174" s="16">
        <v>4980.17</v>
      </c>
    </row>
    <row r="175" spans="1:10" s="3" customFormat="1" ht="45" x14ac:dyDescent="0.25">
      <c r="A175" s="30" t="s">
        <v>81</v>
      </c>
      <c r="B175" s="74" t="s">
        <v>76</v>
      </c>
      <c r="C175" s="74"/>
      <c r="D175" s="30" t="s">
        <v>270</v>
      </c>
      <c r="E175" s="30" t="s">
        <v>271</v>
      </c>
      <c r="F175" s="30" t="s">
        <v>112</v>
      </c>
      <c r="G175" s="30" t="s">
        <v>113</v>
      </c>
      <c r="H175" s="39">
        <v>13000</v>
      </c>
      <c r="I175" s="39">
        <v>6000</v>
      </c>
      <c r="J175" s="16">
        <v>5303.59</v>
      </c>
    </row>
    <row r="176" spans="1:10" s="3" customFormat="1" ht="30" x14ac:dyDescent="0.25">
      <c r="A176" s="30" t="s">
        <v>81</v>
      </c>
      <c r="B176" s="74" t="s">
        <v>76</v>
      </c>
      <c r="C176" s="74"/>
      <c r="D176" s="30" t="s">
        <v>270</v>
      </c>
      <c r="E176" s="30" t="s">
        <v>271</v>
      </c>
      <c r="F176" s="30">
        <v>200530</v>
      </c>
      <c r="G176" s="30" t="s">
        <v>115</v>
      </c>
      <c r="H176" s="39">
        <v>2000</v>
      </c>
      <c r="I176" s="39">
        <v>1000</v>
      </c>
      <c r="J176" s="16">
        <v>0</v>
      </c>
    </row>
    <row r="177" spans="1:10" s="3" customFormat="1" ht="30" x14ac:dyDescent="0.25">
      <c r="A177" s="30" t="s">
        <v>81</v>
      </c>
      <c r="B177" s="74" t="s">
        <v>76</v>
      </c>
      <c r="C177" s="74"/>
      <c r="D177" s="30" t="s">
        <v>270</v>
      </c>
      <c r="E177" s="30" t="s">
        <v>271</v>
      </c>
      <c r="F177" s="30">
        <v>200601</v>
      </c>
      <c r="G177" s="30" t="s">
        <v>117</v>
      </c>
      <c r="H177" s="39">
        <v>3000</v>
      </c>
      <c r="I177" s="39">
        <v>2000</v>
      </c>
      <c r="J177" s="16">
        <v>0</v>
      </c>
    </row>
    <row r="178" spans="1:10" s="3" customFormat="1" ht="30" x14ac:dyDescent="0.25">
      <c r="A178" s="30" t="s">
        <v>81</v>
      </c>
      <c r="B178" s="74" t="s">
        <v>76</v>
      </c>
      <c r="C178" s="74"/>
      <c r="D178" s="30" t="s">
        <v>270</v>
      </c>
      <c r="E178" s="30" t="s">
        <v>271</v>
      </c>
      <c r="F178" s="30">
        <v>201100</v>
      </c>
      <c r="G178" s="30" t="s">
        <v>185</v>
      </c>
      <c r="H178" s="39">
        <v>1000</v>
      </c>
      <c r="I178" s="39">
        <v>1000</v>
      </c>
      <c r="J178" s="16">
        <v>0</v>
      </c>
    </row>
    <row r="179" spans="1:10" s="3" customFormat="1" ht="30" x14ac:dyDescent="0.25">
      <c r="A179" s="30" t="s">
        <v>81</v>
      </c>
      <c r="B179" s="74" t="s">
        <v>76</v>
      </c>
      <c r="C179" s="74"/>
      <c r="D179" s="30" t="s">
        <v>270</v>
      </c>
      <c r="E179" s="30" t="s">
        <v>271</v>
      </c>
      <c r="F179" s="30">
        <v>201300</v>
      </c>
      <c r="G179" s="30" t="s">
        <v>217</v>
      </c>
      <c r="H179" s="39">
        <v>6000</v>
      </c>
      <c r="I179" s="39">
        <v>5000</v>
      </c>
      <c r="J179" s="16">
        <v>3740</v>
      </c>
    </row>
    <row r="180" spans="1:10" s="3" customFormat="1" x14ac:dyDescent="0.25">
      <c r="A180" s="83" t="s">
        <v>350</v>
      </c>
      <c r="B180" s="83"/>
      <c r="C180" s="83"/>
      <c r="D180" s="83"/>
      <c r="E180" s="83"/>
      <c r="F180" s="83"/>
      <c r="G180" s="83"/>
      <c r="H180" s="39">
        <f>SUM(H160:H179)</f>
        <v>944500</v>
      </c>
      <c r="I180" s="39">
        <f>SUM(I160:I179)</f>
        <v>621000</v>
      </c>
      <c r="J180" s="39">
        <f>SUM(J160:J179)</f>
        <v>364091.11</v>
      </c>
    </row>
    <row r="181" spans="1:10" s="3" customFormat="1" ht="30" x14ac:dyDescent="0.25">
      <c r="A181" s="30" t="s">
        <v>81</v>
      </c>
      <c r="B181" s="74" t="s">
        <v>76</v>
      </c>
      <c r="C181" s="74"/>
      <c r="D181" s="30" t="s">
        <v>234</v>
      </c>
      <c r="E181" s="30" t="s">
        <v>235</v>
      </c>
      <c r="F181" s="30" t="s">
        <v>84</v>
      </c>
      <c r="G181" s="30" t="s">
        <v>85</v>
      </c>
      <c r="H181" s="39">
        <v>2448000</v>
      </c>
      <c r="I181" s="39">
        <v>1483000</v>
      </c>
      <c r="J181" s="16">
        <v>1180538</v>
      </c>
    </row>
    <row r="182" spans="1:10" s="3" customFormat="1" ht="30" x14ac:dyDescent="0.25">
      <c r="A182" s="30" t="s">
        <v>81</v>
      </c>
      <c r="B182" s="74" t="s">
        <v>76</v>
      </c>
      <c r="C182" s="74"/>
      <c r="D182" s="30" t="s">
        <v>234</v>
      </c>
      <c r="E182" s="30" t="s">
        <v>235</v>
      </c>
      <c r="F182" s="30">
        <v>100113</v>
      </c>
      <c r="G182" s="30" t="s">
        <v>295</v>
      </c>
      <c r="H182" s="39">
        <v>18000</v>
      </c>
      <c r="I182" s="39">
        <v>18000</v>
      </c>
      <c r="J182" s="16">
        <v>250</v>
      </c>
    </row>
    <row r="183" spans="1:10" s="3" customFormat="1" ht="30" x14ac:dyDescent="0.25">
      <c r="A183" s="30" t="s">
        <v>81</v>
      </c>
      <c r="B183" s="74" t="s">
        <v>76</v>
      </c>
      <c r="C183" s="74"/>
      <c r="D183" s="30" t="s">
        <v>234</v>
      </c>
      <c r="E183" s="30" t="s">
        <v>235</v>
      </c>
      <c r="F183" s="30">
        <v>100117</v>
      </c>
      <c r="G183" s="30" t="s">
        <v>241</v>
      </c>
      <c r="H183" s="39">
        <v>132000</v>
      </c>
      <c r="I183" s="39">
        <v>128000</v>
      </c>
      <c r="J183" s="16">
        <v>69864</v>
      </c>
    </row>
    <row r="184" spans="1:10" s="3" customFormat="1" ht="30" x14ac:dyDescent="0.25">
      <c r="A184" s="30" t="s">
        <v>81</v>
      </c>
      <c r="B184" s="74" t="s">
        <v>76</v>
      </c>
      <c r="C184" s="74"/>
      <c r="D184" s="30" t="s">
        <v>234</v>
      </c>
      <c r="E184" s="30" t="s">
        <v>235</v>
      </c>
      <c r="F184" s="30">
        <v>100206</v>
      </c>
      <c r="G184" s="30" t="s">
        <v>296</v>
      </c>
      <c r="H184" s="39">
        <v>54000</v>
      </c>
      <c r="I184" s="39">
        <v>54000</v>
      </c>
      <c r="J184" s="16">
        <v>50050</v>
      </c>
    </row>
    <row r="185" spans="1:10" s="3" customFormat="1" ht="30" x14ac:dyDescent="0.25">
      <c r="A185" s="30" t="s">
        <v>81</v>
      </c>
      <c r="B185" s="74" t="s">
        <v>76</v>
      </c>
      <c r="C185" s="74"/>
      <c r="D185" s="30" t="s">
        <v>234</v>
      </c>
      <c r="E185" s="30" t="s">
        <v>235</v>
      </c>
      <c r="F185" s="30" t="s">
        <v>96</v>
      </c>
      <c r="G185" s="30" t="s">
        <v>97</v>
      </c>
      <c r="H185" s="39">
        <v>60000</v>
      </c>
      <c r="I185" s="39">
        <v>60000</v>
      </c>
      <c r="J185" s="16">
        <v>28047</v>
      </c>
    </row>
    <row r="186" spans="1:10" s="3" customFormat="1" ht="30" x14ac:dyDescent="0.25">
      <c r="A186" s="30" t="s">
        <v>81</v>
      </c>
      <c r="B186" s="74" t="s">
        <v>76</v>
      </c>
      <c r="C186" s="74"/>
      <c r="D186" s="30" t="s">
        <v>234</v>
      </c>
      <c r="E186" s="30" t="s">
        <v>235</v>
      </c>
      <c r="F186" s="30" t="s">
        <v>98</v>
      </c>
      <c r="G186" s="30" t="s">
        <v>99</v>
      </c>
      <c r="H186" s="39">
        <v>1000</v>
      </c>
      <c r="I186" s="39">
        <v>1000</v>
      </c>
      <c r="J186" s="16">
        <v>0</v>
      </c>
    </row>
    <row r="187" spans="1:10" s="3" customFormat="1" ht="30" x14ac:dyDescent="0.25">
      <c r="A187" s="30" t="s">
        <v>81</v>
      </c>
      <c r="B187" s="74" t="s">
        <v>76</v>
      </c>
      <c r="C187" s="74"/>
      <c r="D187" s="30" t="s">
        <v>234</v>
      </c>
      <c r="E187" s="30" t="s">
        <v>235</v>
      </c>
      <c r="F187" s="30" t="s">
        <v>182</v>
      </c>
      <c r="G187" s="30" t="s">
        <v>183</v>
      </c>
      <c r="H187" s="39">
        <v>1000</v>
      </c>
      <c r="I187" s="39">
        <v>1000</v>
      </c>
      <c r="J187" s="16">
        <v>0</v>
      </c>
    </row>
    <row r="188" spans="1:10" s="3" customFormat="1" ht="30" x14ac:dyDescent="0.25">
      <c r="A188" s="30" t="s">
        <v>81</v>
      </c>
      <c r="B188" s="74" t="s">
        <v>76</v>
      </c>
      <c r="C188" s="74"/>
      <c r="D188" s="30" t="s">
        <v>234</v>
      </c>
      <c r="E188" s="30" t="s">
        <v>235</v>
      </c>
      <c r="F188" s="30" t="s">
        <v>100</v>
      </c>
      <c r="G188" s="30" t="s">
        <v>101</v>
      </c>
      <c r="H188" s="39">
        <v>90000</v>
      </c>
      <c r="I188" s="39">
        <v>84000</v>
      </c>
      <c r="J188" s="16">
        <v>48139.13</v>
      </c>
    </row>
    <row r="189" spans="1:10" s="3" customFormat="1" ht="30" x14ac:dyDescent="0.25">
      <c r="A189" s="30" t="s">
        <v>81</v>
      </c>
      <c r="B189" s="74" t="s">
        <v>76</v>
      </c>
      <c r="C189" s="74"/>
      <c r="D189" s="30" t="s">
        <v>234</v>
      </c>
      <c r="E189" s="30" t="s">
        <v>235</v>
      </c>
      <c r="F189" s="30" t="s">
        <v>102</v>
      </c>
      <c r="G189" s="30" t="s">
        <v>103</v>
      </c>
      <c r="H189" s="39">
        <v>36000</v>
      </c>
      <c r="I189" s="39">
        <v>36000</v>
      </c>
      <c r="J189" s="16">
        <v>21638.16</v>
      </c>
    </row>
    <row r="190" spans="1:10" s="3" customFormat="1" ht="30" x14ac:dyDescent="0.25">
      <c r="A190" s="30" t="s">
        <v>81</v>
      </c>
      <c r="B190" s="74" t="s">
        <v>76</v>
      </c>
      <c r="C190" s="74"/>
      <c r="D190" s="30" t="s">
        <v>234</v>
      </c>
      <c r="E190" s="30" t="s">
        <v>235</v>
      </c>
      <c r="F190" s="30" t="s">
        <v>244</v>
      </c>
      <c r="G190" s="30" t="s">
        <v>245</v>
      </c>
      <c r="H190" s="39">
        <v>10000</v>
      </c>
      <c r="I190" s="39">
        <v>10000</v>
      </c>
      <c r="J190" s="16">
        <v>0</v>
      </c>
    </row>
    <row r="191" spans="1:10" s="3" customFormat="1" ht="30" x14ac:dyDescent="0.25">
      <c r="A191" s="30" t="s">
        <v>81</v>
      </c>
      <c r="B191" s="74" t="s">
        <v>76</v>
      </c>
      <c r="C191" s="74"/>
      <c r="D191" s="30" t="s">
        <v>234</v>
      </c>
      <c r="E191" s="30" t="s">
        <v>235</v>
      </c>
      <c r="F191" s="30" t="s">
        <v>104</v>
      </c>
      <c r="G191" s="30" t="s">
        <v>105</v>
      </c>
      <c r="H191" s="39">
        <v>30000</v>
      </c>
      <c r="I191" s="39">
        <v>20000</v>
      </c>
      <c r="J191" s="16">
        <v>0</v>
      </c>
    </row>
    <row r="192" spans="1:10" s="3" customFormat="1" ht="30" x14ac:dyDescent="0.25">
      <c r="A192" s="30" t="s">
        <v>81</v>
      </c>
      <c r="B192" s="74" t="s">
        <v>76</v>
      </c>
      <c r="C192" s="74"/>
      <c r="D192" s="30" t="s">
        <v>234</v>
      </c>
      <c r="E192" s="30" t="s">
        <v>235</v>
      </c>
      <c r="F192" s="30" t="s">
        <v>108</v>
      </c>
      <c r="G192" s="30" t="s">
        <v>109</v>
      </c>
      <c r="H192" s="39">
        <v>25000</v>
      </c>
      <c r="I192" s="39">
        <v>20000</v>
      </c>
      <c r="J192" s="16">
        <v>10804.95</v>
      </c>
    </row>
    <row r="193" spans="1:10" s="3" customFormat="1" ht="45" x14ac:dyDescent="0.25">
      <c r="A193" s="30" t="s">
        <v>81</v>
      </c>
      <c r="B193" s="74" t="s">
        <v>76</v>
      </c>
      <c r="C193" s="74"/>
      <c r="D193" s="30" t="s">
        <v>234</v>
      </c>
      <c r="E193" s="30" t="s">
        <v>235</v>
      </c>
      <c r="F193" s="30" t="s">
        <v>110</v>
      </c>
      <c r="G193" s="30" t="s">
        <v>111</v>
      </c>
      <c r="H193" s="39">
        <v>200000</v>
      </c>
      <c r="I193" s="39">
        <v>120000</v>
      </c>
      <c r="J193" s="16">
        <v>23993.47</v>
      </c>
    </row>
    <row r="194" spans="1:10" s="3" customFormat="1" ht="45" x14ac:dyDescent="0.25">
      <c r="A194" s="30" t="s">
        <v>81</v>
      </c>
      <c r="B194" s="74" t="s">
        <v>76</v>
      </c>
      <c r="C194" s="74"/>
      <c r="D194" s="30" t="s">
        <v>234</v>
      </c>
      <c r="E194" s="30" t="s">
        <v>235</v>
      </c>
      <c r="F194" s="30" t="s">
        <v>112</v>
      </c>
      <c r="G194" s="30" t="s">
        <v>113</v>
      </c>
      <c r="H194" s="39">
        <v>372000</v>
      </c>
      <c r="I194" s="39">
        <v>225000</v>
      </c>
      <c r="J194" s="16">
        <v>95605.94</v>
      </c>
    </row>
    <row r="195" spans="1:10" s="3" customFormat="1" ht="30" x14ac:dyDescent="0.25">
      <c r="A195" s="30" t="s">
        <v>81</v>
      </c>
      <c r="B195" s="74" t="s">
        <v>76</v>
      </c>
      <c r="C195" s="74"/>
      <c r="D195" s="30" t="s">
        <v>234</v>
      </c>
      <c r="E195" s="30" t="s">
        <v>235</v>
      </c>
      <c r="F195" s="30">
        <v>200200</v>
      </c>
      <c r="G195" s="30" t="s">
        <v>171</v>
      </c>
      <c r="H195" s="39">
        <v>5000</v>
      </c>
      <c r="I195" s="39">
        <v>5000</v>
      </c>
      <c r="J195" s="16">
        <v>3762.62</v>
      </c>
    </row>
    <row r="196" spans="1:10" s="3" customFormat="1" ht="30" x14ac:dyDescent="0.25">
      <c r="A196" s="56" t="s">
        <v>81</v>
      </c>
      <c r="B196" s="74" t="s">
        <v>76</v>
      </c>
      <c r="C196" s="74"/>
      <c r="D196" s="56" t="s">
        <v>234</v>
      </c>
      <c r="E196" s="56" t="s">
        <v>235</v>
      </c>
      <c r="F196" s="56">
        <v>200302</v>
      </c>
      <c r="G196" s="56" t="s">
        <v>263</v>
      </c>
      <c r="H196" s="39">
        <v>4000</v>
      </c>
      <c r="I196" s="39">
        <v>4000</v>
      </c>
      <c r="J196" s="16">
        <v>1350.07</v>
      </c>
    </row>
    <row r="197" spans="1:10" s="3" customFormat="1" ht="30" x14ac:dyDescent="0.25">
      <c r="A197" s="56" t="s">
        <v>81</v>
      </c>
      <c r="B197" s="74" t="s">
        <v>76</v>
      </c>
      <c r="C197" s="74"/>
      <c r="D197" s="56" t="s">
        <v>234</v>
      </c>
      <c r="E197" s="56" t="s">
        <v>235</v>
      </c>
      <c r="F197" s="56">
        <v>200401</v>
      </c>
      <c r="G197" s="56" t="s">
        <v>353</v>
      </c>
      <c r="H197" s="39">
        <v>2000</v>
      </c>
      <c r="I197" s="39">
        <v>2000</v>
      </c>
      <c r="J197" s="16">
        <v>0</v>
      </c>
    </row>
    <row r="198" spans="1:10" s="3" customFormat="1" ht="30" x14ac:dyDescent="0.25">
      <c r="A198" s="30" t="s">
        <v>81</v>
      </c>
      <c r="B198" s="74" t="s">
        <v>76</v>
      </c>
      <c r="C198" s="74"/>
      <c r="D198" s="30" t="s">
        <v>234</v>
      </c>
      <c r="E198" s="30" t="s">
        <v>235</v>
      </c>
      <c r="F198" s="30">
        <v>200501</v>
      </c>
      <c r="G198" s="30" t="s">
        <v>251</v>
      </c>
      <c r="H198" s="39">
        <v>5000</v>
      </c>
      <c r="I198" s="39">
        <v>5000</v>
      </c>
      <c r="J198" s="16">
        <v>0</v>
      </c>
    </row>
    <row r="199" spans="1:10" s="3" customFormat="1" ht="30" x14ac:dyDescent="0.25">
      <c r="A199" s="30" t="s">
        <v>81</v>
      </c>
      <c r="B199" s="74" t="s">
        <v>76</v>
      </c>
      <c r="C199" s="74"/>
      <c r="D199" s="30" t="s">
        <v>234</v>
      </c>
      <c r="E199" s="30" t="s">
        <v>235</v>
      </c>
      <c r="F199" s="30" t="s">
        <v>114</v>
      </c>
      <c r="G199" s="30" t="s">
        <v>115</v>
      </c>
      <c r="H199" s="39">
        <v>20000</v>
      </c>
      <c r="I199" s="39">
        <v>15000</v>
      </c>
      <c r="J199" s="16">
        <v>1318.95</v>
      </c>
    </row>
    <row r="200" spans="1:10" s="3" customFormat="1" ht="28.5" customHeight="1" x14ac:dyDescent="0.25">
      <c r="A200" s="30" t="s">
        <v>81</v>
      </c>
      <c r="B200" s="74" t="s">
        <v>76</v>
      </c>
      <c r="C200" s="74"/>
      <c r="D200" s="30" t="s">
        <v>234</v>
      </c>
      <c r="E200" s="30" t="s">
        <v>235</v>
      </c>
      <c r="F200" s="30" t="s">
        <v>116</v>
      </c>
      <c r="G200" s="30" t="s">
        <v>117</v>
      </c>
      <c r="H200" s="39">
        <v>5000</v>
      </c>
      <c r="I200" s="39">
        <v>3000</v>
      </c>
      <c r="J200" s="16">
        <v>0</v>
      </c>
    </row>
    <row r="201" spans="1:10" s="3" customFormat="1" ht="30" x14ac:dyDescent="0.25">
      <c r="A201" s="30" t="s">
        <v>81</v>
      </c>
      <c r="B201" s="74" t="s">
        <v>76</v>
      </c>
      <c r="C201" s="74"/>
      <c r="D201" s="30" t="s">
        <v>234</v>
      </c>
      <c r="E201" s="30" t="s">
        <v>235</v>
      </c>
      <c r="F201" s="30">
        <v>200602</v>
      </c>
      <c r="G201" s="30" t="s">
        <v>267</v>
      </c>
      <c r="H201" s="39">
        <v>10000</v>
      </c>
      <c r="I201" s="39">
        <v>5000</v>
      </c>
      <c r="J201" s="16">
        <v>0</v>
      </c>
    </row>
    <row r="202" spans="1:10" s="3" customFormat="1" ht="30" x14ac:dyDescent="0.25">
      <c r="A202" s="30" t="s">
        <v>81</v>
      </c>
      <c r="B202" s="74" t="s">
        <v>76</v>
      </c>
      <c r="C202" s="74"/>
      <c r="D202" s="30" t="s">
        <v>234</v>
      </c>
      <c r="E202" s="30" t="s">
        <v>235</v>
      </c>
      <c r="F202" s="30">
        <v>201100</v>
      </c>
      <c r="G202" s="30" t="s">
        <v>185</v>
      </c>
      <c r="H202" s="39">
        <v>1000</v>
      </c>
      <c r="I202" s="39">
        <v>1000</v>
      </c>
      <c r="J202" s="16">
        <v>0</v>
      </c>
    </row>
    <row r="203" spans="1:10" s="3" customFormat="1" ht="30" x14ac:dyDescent="0.25">
      <c r="A203" s="30" t="s">
        <v>81</v>
      </c>
      <c r="B203" s="74" t="s">
        <v>76</v>
      </c>
      <c r="C203" s="74"/>
      <c r="D203" s="30" t="s">
        <v>234</v>
      </c>
      <c r="E203" s="30" t="s">
        <v>235</v>
      </c>
      <c r="F203" s="30">
        <v>201300</v>
      </c>
      <c r="G203" s="30" t="s">
        <v>217</v>
      </c>
      <c r="H203" s="39">
        <v>20000</v>
      </c>
      <c r="I203" s="39">
        <v>10000</v>
      </c>
      <c r="J203" s="16">
        <v>4850</v>
      </c>
    </row>
    <row r="204" spans="1:10" s="3" customFormat="1" ht="30" x14ac:dyDescent="0.25">
      <c r="A204" s="30" t="s">
        <v>81</v>
      </c>
      <c r="B204" s="74" t="s">
        <v>76</v>
      </c>
      <c r="C204" s="74"/>
      <c r="D204" s="30" t="s">
        <v>234</v>
      </c>
      <c r="E204" s="30" t="s">
        <v>235</v>
      </c>
      <c r="F204" s="30">
        <v>201400</v>
      </c>
      <c r="G204" s="30" t="s">
        <v>187</v>
      </c>
      <c r="H204" s="39">
        <v>5000</v>
      </c>
      <c r="I204" s="39">
        <v>5000</v>
      </c>
      <c r="J204" s="16">
        <v>0</v>
      </c>
    </row>
    <row r="205" spans="1:10" s="3" customFormat="1" ht="30" x14ac:dyDescent="0.25">
      <c r="A205" s="30" t="s">
        <v>81</v>
      </c>
      <c r="B205" s="74" t="s">
        <v>76</v>
      </c>
      <c r="C205" s="74"/>
      <c r="D205" s="30" t="s">
        <v>234</v>
      </c>
      <c r="E205" s="30" t="s">
        <v>235</v>
      </c>
      <c r="F205" s="30">
        <v>203001</v>
      </c>
      <c r="G205" s="30" t="s">
        <v>257</v>
      </c>
      <c r="H205" s="39">
        <v>10000</v>
      </c>
      <c r="I205" s="39">
        <v>10000</v>
      </c>
      <c r="J205" s="16">
        <v>1756.1</v>
      </c>
    </row>
    <row r="206" spans="1:10" s="3" customFormat="1" ht="30" x14ac:dyDescent="0.25">
      <c r="A206" s="30" t="s">
        <v>81</v>
      </c>
      <c r="B206" s="74" t="s">
        <v>76</v>
      </c>
      <c r="C206" s="74"/>
      <c r="D206" s="30" t="s">
        <v>234</v>
      </c>
      <c r="E206" s="30" t="s">
        <v>235</v>
      </c>
      <c r="F206" s="30">
        <v>203004</v>
      </c>
      <c r="G206" s="30" t="s">
        <v>189</v>
      </c>
      <c r="H206" s="39">
        <v>20000</v>
      </c>
      <c r="I206" s="39">
        <v>5000</v>
      </c>
      <c r="J206" s="16">
        <v>0</v>
      </c>
    </row>
    <row r="207" spans="1:10" s="3" customFormat="1" ht="30" x14ac:dyDescent="0.25">
      <c r="A207" s="30" t="s">
        <v>81</v>
      </c>
      <c r="B207" s="74" t="s">
        <v>76</v>
      </c>
      <c r="C207" s="74"/>
      <c r="D207" s="30" t="s">
        <v>234</v>
      </c>
      <c r="E207" s="30" t="s">
        <v>235</v>
      </c>
      <c r="F207" s="30" t="s">
        <v>126</v>
      </c>
      <c r="G207" s="30" t="s">
        <v>127</v>
      </c>
      <c r="H207" s="39">
        <v>5000</v>
      </c>
      <c r="I207" s="39">
        <v>5000</v>
      </c>
      <c r="J207" s="16">
        <v>1719</v>
      </c>
    </row>
    <row r="208" spans="1:10" s="3" customFormat="1" ht="45" x14ac:dyDescent="0.25">
      <c r="A208" s="30" t="s">
        <v>81</v>
      </c>
      <c r="B208" s="74" t="s">
        <v>76</v>
      </c>
      <c r="C208" s="74"/>
      <c r="D208" s="30" t="s">
        <v>234</v>
      </c>
      <c r="E208" s="30" t="s">
        <v>235</v>
      </c>
      <c r="F208" s="30">
        <v>592200</v>
      </c>
      <c r="G208" s="30" t="s">
        <v>352</v>
      </c>
      <c r="H208" s="39">
        <v>123000</v>
      </c>
      <c r="I208" s="39">
        <v>0</v>
      </c>
      <c r="J208" s="16">
        <v>0</v>
      </c>
    </row>
    <row r="209" spans="1:10" s="3" customFormat="1" x14ac:dyDescent="0.25">
      <c r="A209" s="83" t="s">
        <v>351</v>
      </c>
      <c r="B209" s="83"/>
      <c r="C209" s="83"/>
      <c r="D209" s="83"/>
      <c r="E209" s="83"/>
      <c r="F209" s="83"/>
      <c r="G209" s="83"/>
      <c r="H209" s="39">
        <f>SUM(H181:H208)</f>
        <v>3712000</v>
      </c>
      <c r="I209" s="39">
        <f>SUM(I181:I208)</f>
        <v>2335000</v>
      </c>
      <c r="J209" s="39">
        <f>SUM(J181:J208)</f>
        <v>1543687.39</v>
      </c>
    </row>
    <row r="210" spans="1:10" s="3" customFormat="1" x14ac:dyDescent="0.25">
      <c r="A210" s="78" t="s">
        <v>310</v>
      </c>
      <c r="B210" s="78"/>
      <c r="C210" s="78"/>
      <c r="D210" s="78"/>
      <c r="E210" s="78"/>
      <c r="F210" s="78"/>
      <c r="G210" s="78"/>
      <c r="H210" s="40">
        <f>H50+H159+H180+H209</f>
        <v>34919500</v>
      </c>
      <c r="I210" s="40">
        <f>I50+I159+I180+I209</f>
        <v>19263000</v>
      </c>
      <c r="J210" s="40">
        <f>J50+J159+J180+J209</f>
        <v>15451901.300000003</v>
      </c>
    </row>
    <row r="211" spans="1:10" s="3" customFormat="1" ht="30" x14ac:dyDescent="0.25">
      <c r="A211" s="30" t="s">
        <v>81</v>
      </c>
      <c r="B211" s="74" t="s">
        <v>76</v>
      </c>
      <c r="C211" s="74"/>
      <c r="D211" s="30" t="s">
        <v>134</v>
      </c>
      <c r="E211" s="30" t="s">
        <v>135</v>
      </c>
      <c r="F211" s="30">
        <v>710102</v>
      </c>
      <c r="G211" s="30" t="s">
        <v>290</v>
      </c>
      <c r="H211" s="39">
        <v>8000</v>
      </c>
      <c r="I211" s="39">
        <v>8000</v>
      </c>
      <c r="J211" s="16">
        <v>0</v>
      </c>
    </row>
    <row r="212" spans="1:10" s="3" customFormat="1" ht="30" x14ac:dyDescent="0.25">
      <c r="A212" s="30" t="s">
        <v>81</v>
      </c>
      <c r="B212" s="74" t="s">
        <v>76</v>
      </c>
      <c r="C212" s="74"/>
      <c r="D212" s="30" t="s">
        <v>134</v>
      </c>
      <c r="E212" s="30" t="s">
        <v>135</v>
      </c>
      <c r="F212" s="30">
        <v>710130</v>
      </c>
      <c r="G212" s="30" t="s">
        <v>291</v>
      </c>
      <c r="H212" s="39">
        <v>0</v>
      </c>
      <c r="I212" s="39">
        <v>0</v>
      </c>
      <c r="J212" s="16">
        <v>0</v>
      </c>
    </row>
    <row r="213" spans="1:10" s="3" customFormat="1" x14ac:dyDescent="0.25">
      <c r="A213" s="83" t="s">
        <v>348</v>
      </c>
      <c r="B213" s="83"/>
      <c r="C213" s="83"/>
      <c r="D213" s="83"/>
      <c r="E213" s="83"/>
      <c r="F213" s="83"/>
      <c r="G213" s="83"/>
      <c r="H213" s="39">
        <f>SUM(H211:H212)</f>
        <v>8000</v>
      </c>
      <c r="I213" s="39">
        <f t="shared" ref="I213:J213" si="4">SUM(I211:I212)</f>
        <v>8000</v>
      </c>
      <c r="J213" s="39">
        <f t="shared" si="4"/>
        <v>0</v>
      </c>
    </row>
    <row r="214" spans="1:10" s="3" customFormat="1" ht="30" x14ac:dyDescent="0.25">
      <c r="A214" s="30" t="s">
        <v>81</v>
      </c>
      <c r="B214" s="74" t="s">
        <v>76</v>
      </c>
      <c r="C214" s="74"/>
      <c r="D214" s="30" t="s">
        <v>190</v>
      </c>
      <c r="E214" s="30" t="s">
        <v>191</v>
      </c>
      <c r="F214" s="30">
        <v>710101</v>
      </c>
      <c r="G214" s="30" t="s">
        <v>229</v>
      </c>
      <c r="H214" s="39">
        <v>300000</v>
      </c>
      <c r="I214" s="39">
        <v>200000</v>
      </c>
      <c r="J214" s="39">
        <v>1086.3399999999999</v>
      </c>
    </row>
    <row r="215" spans="1:10" s="3" customFormat="1" ht="45" x14ac:dyDescent="0.25">
      <c r="A215" s="30" t="s">
        <v>81</v>
      </c>
      <c r="B215" s="74" t="s">
        <v>76</v>
      </c>
      <c r="C215" s="74"/>
      <c r="D215" s="30" t="s">
        <v>190</v>
      </c>
      <c r="E215" s="30" t="s">
        <v>191</v>
      </c>
      <c r="F215" s="30">
        <v>710103</v>
      </c>
      <c r="G215" s="30" t="s">
        <v>157</v>
      </c>
      <c r="H215" s="39">
        <v>35000</v>
      </c>
      <c r="I215" s="39">
        <v>35000</v>
      </c>
      <c r="J215" s="39">
        <v>0</v>
      </c>
    </row>
    <row r="216" spans="1:10" s="3" customFormat="1" ht="30" x14ac:dyDescent="0.25">
      <c r="A216" s="30" t="s">
        <v>81</v>
      </c>
      <c r="B216" s="74" t="s">
        <v>76</v>
      </c>
      <c r="C216" s="74"/>
      <c r="D216" s="30" t="s">
        <v>190</v>
      </c>
      <c r="E216" s="30" t="s">
        <v>191</v>
      </c>
      <c r="F216" s="30">
        <v>710130</v>
      </c>
      <c r="G216" s="30" t="s">
        <v>291</v>
      </c>
      <c r="H216" s="39">
        <v>230000</v>
      </c>
      <c r="I216" s="39">
        <v>115000</v>
      </c>
      <c r="J216" s="39">
        <v>19006.82</v>
      </c>
    </row>
    <row r="217" spans="1:10" s="3" customFormat="1" ht="30" x14ac:dyDescent="0.25">
      <c r="A217" s="30" t="s">
        <v>81</v>
      </c>
      <c r="B217" s="74" t="s">
        <v>76</v>
      </c>
      <c r="C217" s="74"/>
      <c r="D217" s="30" t="s">
        <v>190</v>
      </c>
      <c r="E217" s="30" t="s">
        <v>191</v>
      </c>
      <c r="F217" s="30">
        <v>710300</v>
      </c>
      <c r="G217" s="30" t="s">
        <v>261</v>
      </c>
      <c r="H217" s="39">
        <v>108000</v>
      </c>
      <c r="I217" s="39">
        <v>108000</v>
      </c>
      <c r="J217" s="39">
        <v>40624.339999999997</v>
      </c>
    </row>
    <row r="218" spans="1:10" s="3" customFormat="1" ht="75" x14ac:dyDescent="0.25">
      <c r="A218" s="30" t="s">
        <v>81</v>
      </c>
      <c r="B218" s="74" t="s">
        <v>76</v>
      </c>
      <c r="C218" s="74"/>
      <c r="D218" s="30" t="s">
        <v>190</v>
      </c>
      <c r="E218" s="30" t="s">
        <v>191</v>
      </c>
      <c r="F218" s="30" t="s">
        <v>232</v>
      </c>
      <c r="G218" s="30" t="s">
        <v>233</v>
      </c>
      <c r="H218" s="39">
        <v>0</v>
      </c>
      <c r="I218" s="39">
        <v>0</v>
      </c>
      <c r="J218" s="16">
        <v>0</v>
      </c>
    </row>
    <row r="219" spans="1:10" s="3" customFormat="1" ht="30" x14ac:dyDescent="0.25">
      <c r="A219" s="30" t="s">
        <v>81</v>
      </c>
      <c r="B219" s="74" t="s">
        <v>76</v>
      </c>
      <c r="C219" s="74"/>
      <c r="D219" s="30" t="s">
        <v>192</v>
      </c>
      <c r="E219" s="30" t="s">
        <v>193</v>
      </c>
      <c r="F219" s="30">
        <v>71.010199999999998</v>
      </c>
      <c r="G219" s="30" t="s">
        <v>290</v>
      </c>
      <c r="H219" s="39">
        <v>0</v>
      </c>
      <c r="I219" s="39">
        <v>0</v>
      </c>
      <c r="J219" s="39">
        <v>0</v>
      </c>
    </row>
    <row r="220" spans="1:10" s="3" customFormat="1" ht="45" x14ac:dyDescent="0.25">
      <c r="A220" s="30" t="s">
        <v>81</v>
      </c>
      <c r="B220" s="74" t="s">
        <v>76</v>
      </c>
      <c r="C220" s="74"/>
      <c r="D220" s="30" t="s">
        <v>192</v>
      </c>
      <c r="E220" s="30" t="s">
        <v>193</v>
      </c>
      <c r="F220" s="30">
        <v>710103</v>
      </c>
      <c r="G220" s="30" t="s">
        <v>157</v>
      </c>
      <c r="H220" s="39">
        <v>0</v>
      </c>
      <c r="I220" s="39">
        <v>0</v>
      </c>
      <c r="J220" s="39">
        <v>0</v>
      </c>
    </row>
    <row r="221" spans="1:10" s="3" customFormat="1" ht="30" x14ac:dyDescent="0.25">
      <c r="A221" s="30" t="s">
        <v>81</v>
      </c>
      <c r="B221" s="74" t="s">
        <v>76</v>
      </c>
      <c r="C221" s="74"/>
      <c r="D221" s="30" t="s">
        <v>192</v>
      </c>
      <c r="E221" s="30" t="s">
        <v>193</v>
      </c>
      <c r="F221" s="30">
        <v>710130</v>
      </c>
      <c r="G221" s="30" t="s">
        <v>291</v>
      </c>
      <c r="H221" s="39">
        <v>150000</v>
      </c>
      <c r="I221" s="39">
        <v>0</v>
      </c>
      <c r="J221" s="39">
        <v>0</v>
      </c>
    </row>
    <row r="222" spans="1:10" s="3" customFormat="1" ht="45" x14ac:dyDescent="0.25">
      <c r="A222" s="59" t="s">
        <v>81</v>
      </c>
      <c r="B222" s="74" t="s">
        <v>76</v>
      </c>
      <c r="C222" s="74"/>
      <c r="D222" s="59" t="s">
        <v>198</v>
      </c>
      <c r="E222" s="59" t="s">
        <v>199</v>
      </c>
      <c r="F222" s="59">
        <v>710103</v>
      </c>
      <c r="G222" s="59" t="s">
        <v>157</v>
      </c>
      <c r="H222" s="39">
        <v>6500</v>
      </c>
      <c r="I222" s="39">
        <v>0</v>
      </c>
      <c r="J222" s="39">
        <v>0</v>
      </c>
    </row>
    <row r="223" spans="1:10" s="3" customFormat="1" x14ac:dyDescent="0.25">
      <c r="A223" s="83" t="s">
        <v>349</v>
      </c>
      <c r="B223" s="83"/>
      <c r="C223" s="83"/>
      <c r="D223" s="83"/>
      <c r="E223" s="83"/>
      <c r="F223" s="83"/>
      <c r="G223" s="83"/>
      <c r="H223" s="39">
        <f>SUM(H214:H222)</f>
        <v>829500</v>
      </c>
      <c r="I223" s="39">
        <f t="shared" ref="I223:J223" si="5">SUM(I214:I222)</f>
        <v>458000</v>
      </c>
      <c r="J223" s="39">
        <f t="shared" si="5"/>
        <v>60717.5</v>
      </c>
    </row>
    <row r="224" spans="1:10" s="3" customFormat="1" ht="30" x14ac:dyDescent="0.25">
      <c r="A224" s="30" t="s">
        <v>81</v>
      </c>
      <c r="B224" s="74" t="s">
        <v>76</v>
      </c>
      <c r="C224" s="74"/>
      <c r="D224" s="30" t="s">
        <v>234</v>
      </c>
      <c r="E224" s="30" t="s">
        <v>235</v>
      </c>
      <c r="F224" s="30">
        <v>710101</v>
      </c>
      <c r="G224" s="30" t="s">
        <v>229</v>
      </c>
      <c r="H224" s="39">
        <v>72000</v>
      </c>
      <c r="I224" s="39">
        <v>72000</v>
      </c>
      <c r="J224" s="16">
        <v>51000</v>
      </c>
    </row>
    <row r="225" spans="1:10" s="3" customFormat="1" ht="45" x14ac:dyDescent="0.25">
      <c r="A225" s="30" t="s">
        <v>81</v>
      </c>
      <c r="B225" s="74" t="s">
        <v>76</v>
      </c>
      <c r="C225" s="74"/>
      <c r="D225" s="30" t="s">
        <v>234</v>
      </c>
      <c r="E225" s="30" t="s">
        <v>235</v>
      </c>
      <c r="F225" s="30">
        <v>710103</v>
      </c>
      <c r="G225" s="30" t="s">
        <v>157</v>
      </c>
      <c r="H225" s="39">
        <v>526000</v>
      </c>
      <c r="I225" s="39">
        <v>526000</v>
      </c>
      <c r="J225" s="16">
        <v>25834.639999999999</v>
      </c>
    </row>
    <row r="226" spans="1:10" s="3" customFormat="1" ht="30" x14ac:dyDescent="0.25">
      <c r="A226" s="30" t="s">
        <v>81</v>
      </c>
      <c r="B226" s="74" t="s">
        <v>76</v>
      </c>
      <c r="C226" s="74"/>
      <c r="D226" s="30" t="s">
        <v>234</v>
      </c>
      <c r="E226" s="30" t="s">
        <v>235</v>
      </c>
      <c r="F226" s="30">
        <v>710130</v>
      </c>
      <c r="G226" s="30" t="s">
        <v>291</v>
      </c>
      <c r="H226" s="39">
        <v>2000</v>
      </c>
      <c r="I226" s="39">
        <v>2000</v>
      </c>
      <c r="J226" s="16">
        <v>0</v>
      </c>
    </row>
    <row r="227" spans="1:10" s="3" customFormat="1" x14ac:dyDescent="0.25">
      <c r="A227" s="83" t="s">
        <v>351</v>
      </c>
      <c r="B227" s="83"/>
      <c r="C227" s="83"/>
      <c r="D227" s="83"/>
      <c r="E227" s="83"/>
      <c r="F227" s="83"/>
      <c r="G227" s="83"/>
      <c r="H227" s="39">
        <f>SUM(H224:H226)</f>
        <v>600000</v>
      </c>
      <c r="I227" s="39">
        <f>SUM(I224:I226)</f>
        <v>600000</v>
      </c>
      <c r="J227" s="39">
        <f>SUM(J224:J226)</f>
        <v>76834.64</v>
      </c>
    </row>
    <row r="228" spans="1:10" s="3" customFormat="1" x14ac:dyDescent="0.25">
      <c r="A228" s="78" t="s">
        <v>311</v>
      </c>
      <c r="B228" s="78"/>
      <c r="C228" s="78"/>
      <c r="D228" s="78"/>
      <c r="E228" s="78"/>
      <c r="F228" s="78"/>
      <c r="G228" s="78"/>
      <c r="H228" s="40">
        <f>H213+H223+H227</f>
        <v>1437500</v>
      </c>
      <c r="I228" s="40">
        <f t="shared" ref="I228:J228" si="6">I213+I223+I227</f>
        <v>1066000</v>
      </c>
      <c r="J228" s="40">
        <f t="shared" si="6"/>
        <v>137552.14000000001</v>
      </c>
    </row>
    <row r="229" spans="1:10" s="3" customFormat="1" x14ac:dyDescent="0.25">
      <c r="A229" s="79" t="s">
        <v>356</v>
      </c>
      <c r="B229" s="79"/>
      <c r="C229" s="79"/>
      <c r="D229" s="79"/>
      <c r="E229" s="79"/>
      <c r="F229" s="79"/>
      <c r="G229" s="79"/>
      <c r="H229" s="19">
        <f>H210+H228</f>
        <v>36357000</v>
      </c>
      <c r="I229" s="19">
        <f t="shared" ref="I229:J229" si="7">I210+I228</f>
        <v>20329000</v>
      </c>
      <c r="J229" s="19">
        <f t="shared" si="7"/>
        <v>15589453.440000003</v>
      </c>
    </row>
    <row r="230" spans="1:10" s="2" customFormat="1" x14ac:dyDescent="0.25">
      <c r="A230" s="82" t="s">
        <v>329</v>
      </c>
      <c r="B230" s="82"/>
      <c r="C230" s="82"/>
      <c r="D230" s="82"/>
      <c r="E230" s="82"/>
      <c r="F230" s="82"/>
      <c r="G230" s="82"/>
      <c r="H230" s="19">
        <f>H21-H229</f>
        <v>0</v>
      </c>
      <c r="I230" s="19">
        <f>I21-I229</f>
        <v>0</v>
      </c>
      <c r="J230" s="19">
        <f>J21-J229</f>
        <v>2064030.2099999953</v>
      </c>
    </row>
    <row r="231" spans="1:10" s="2" customFormat="1" x14ac:dyDescent="0.25">
      <c r="A231" s="78" t="s">
        <v>310</v>
      </c>
      <c r="B231" s="78"/>
      <c r="C231" s="78"/>
      <c r="D231" s="78"/>
      <c r="E231" s="78"/>
      <c r="F231" s="78"/>
      <c r="G231" s="78"/>
      <c r="H231" s="46">
        <f>H17-H210</f>
        <v>0</v>
      </c>
      <c r="I231" s="46">
        <f>I17-I210</f>
        <v>0</v>
      </c>
      <c r="J231" s="46">
        <f>J17-J210</f>
        <v>2058082.3499999959</v>
      </c>
    </row>
    <row r="232" spans="1:10" s="2" customFormat="1" x14ac:dyDescent="0.25">
      <c r="A232" s="78" t="s">
        <v>311</v>
      </c>
      <c r="B232" s="78"/>
      <c r="C232" s="78"/>
      <c r="D232" s="78"/>
      <c r="E232" s="78"/>
      <c r="F232" s="78"/>
      <c r="G232" s="78"/>
      <c r="H232" s="46">
        <f>H20-H228</f>
        <v>0</v>
      </c>
      <c r="I232" s="46">
        <f t="shared" ref="I232:J232" si="8">I20-I228</f>
        <v>0</v>
      </c>
      <c r="J232" s="46">
        <f t="shared" si="8"/>
        <v>5947.859999999986</v>
      </c>
    </row>
    <row r="233" spans="1:10" s="2" customFormat="1" x14ac:dyDescent="0.25">
      <c r="A233" s="17"/>
      <c r="B233" s="17"/>
      <c r="C233" s="17"/>
      <c r="D233" s="17"/>
      <c r="E233" s="17"/>
      <c r="F233" s="17"/>
      <c r="G233" s="17"/>
      <c r="H233" s="47"/>
      <c r="I233" s="47"/>
      <c r="J233" s="47"/>
    </row>
    <row r="234" spans="1:10" s="2" customFormat="1" x14ac:dyDescent="0.25">
      <c r="A234" s="17"/>
      <c r="B234" s="17"/>
      <c r="C234" s="17"/>
      <c r="D234" s="17"/>
      <c r="E234" s="17"/>
      <c r="F234" s="17"/>
      <c r="G234" s="17"/>
      <c r="H234" s="47"/>
      <c r="I234" s="47"/>
      <c r="J234" s="47"/>
    </row>
    <row r="235" spans="1:10" s="2" customFormat="1" x14ac:dyDescent="0.25">
      <c r="A235" s="17"/>
      <c r="B235" s="17"/>
      <c r="C235" s="17"/>
      <c r="D235" s="17"/>
      <c r="E235" s="17"/>
      <c r="F235" s="17"/>
      <c r="G235" s="17"/>
      <c r="H235" s="47"/>
      <c r="I235" s="47"/>
      <c r="J235" s="47"/>
    </row>
    <row r="236" spans="1:10" s="2" customFormat="1" x14ac:dyDescent="0.25">
      <c r="A236" s="17"/>
      <c r="B236" s="17"/>
      <c r="C236" s="17"/>
      <c r="D236" s="17"/>
      <c r="E236" s="17"/>
      <c r="F236" s="17"/>
      <c r="G236" s="17"/>
      <c r="H236" s="47"/>
      <c r="I236" s="47"/>
      <c r="J236" s="47"/>
    </row>
    <row r="237" spans="1:10" x14ac:dyDescent="0.25">
      <c r="A237" s="44"/>
      <c r="B237" s="44"/>
      <c r="C237" s="44"/>
      <c r="D237" s="44"/>
      <c r="E237" s="44"/>
      <c r="F237" s="44"/>
      <c r="G237" s="44"/>
      <c r="H237" s="45"/>
      <c r="I237" s="45"/>
      <c r="J237" s="45"/>
    </row>
    <row r="238" spans="1:10" x14ac:dyDescent="0.25">
      <c r="A238" s="75" t="s">
        <v>281</v>
      </c>
      <c r="B238" s="75"/>
      <c r="C238" s="75"/>
      <c r="D238" s="75"/>
      <c r="E238" s="75"/>
      <c r="F238" s="1"/>
      <c r="G238" s="1"/>
      <c r="H238" s="1"/>
      <c r="I238" s="1"/>
      <c r="J238" s="1"/>
    </row>
    <row r="239" spans="1:10" x14ac:dyDescent="0.25">
      <c r="A239" s="75" t="s">
        <v>282</v>
      </c>
      <c r="B239" s="75"/>
      <c r="C239" s="75"/>
      <c r="D239" s="75"/>
      <c r="E239" s="75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75" t="s">
        <v>283</v>
      </c>
      <c r="H240" s="75"/>
      <c r="I240" s="75"/>
      <c r="J240" s="75"/>
    </row>
    <row r="241" spans="1:10" x14ac:dyDescent="0.25">
      <c r="A241" s="1"/>
      <c r="B241" s="1"/>
      <c r="C241" s="1"/>
      <c r="D241" s="1"/>
      <c r="E241" s="1"/>
      <c r="F241" s="1"/>
      <c r="G241" s="75" t="s">
        <v>358</v>
      </c>
      <c r="H241" s="75"/>
      <c r="I241" s="75"/>
      <c r="J241" s="75"/>
    </row>
    <row r="242" spans="1:10" x14ac:dyDescent="0.25">
      <c r="A242" s="1"/>
      <c r="B242" s="1"/>
      <c r="C242" s="1"/>
      <c r="D242" s="1"/>
      <c r="E242" s="1"/>
      <c r="F242" s="1"/>
      <c r="G242" s="75" t="s">
        <v>307</v>
      </c>
      <c r="H242" s="75"/>
      <c r="I242" s="75"/>
      <c r="J242" s="75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</sheetData>
  <mergeCells count="234">
    <mergeCell ref="A229:G229"/>
    <mergeCell ref="A230:G230"/>
    <mergeCell ref="A238:E238"/>
    <mergeCell ref="A239:E239"/>
    <mergeCell ref="B191:C191"/>
    <mergeCell ref="B192:C192"/>
    <mergeCell ref="B193:C193"/>
    <mergeCell ref="B194:C194"/>
    <mergeCell ref="B199:C199"/>
    <mergeCell ref="B200:C200"/>
    <mergeCell ref="B195:C195"/>
    <mergeCell ref="B198:C198"/>
    <mergeCell ref="B201:C201"/>
    <mergeCell ref="B202:C202"/>
    <mergeCell ref="B203:C203"/>
    <mergeCell ref="B204:C204"/>
    <mergeCell ref="B205:C205"/>
    <mergeCell ref="B206:C206"/>
    <mergeCell ref="B208:C208"/>
    <mergeCell ref="B224:C224"/>
    <mergeCell ref="B225:C225"/>
    <mergeCell ref="B226:C226"/>
    <mergeCell ref="A227:G227"/>
    <mergeCell ref="B214:C214"/>
    <mergeCell ref="B141:C141"/>
    <mergeCell ref="B143:C143"/>
    <mergeCell ref="B144:C144"/>
    <mergeCell ref="B148:C148"/>
    <mergeCell ref="B151:C151"/>
    <mergeCell ref="B158:C158"/>
    <mergeCell ref="B185:C185"/>
    <mergeCell ref="B186:C186"/>
    <mergeCell ref="B187:C187"/>
    <mergeCell ref="B169:C169"/>
    <mergeCell ref="B170:C170"/>
    <mergeCell ref="B171:C171"/>
    <mergeCell ref="B173:C173"/>
    <mergeCell ref="B175:C175"/>
    <mergeCell ref="B181:C181"/>
    <mergeCell ref="B184:C184"/>
    <mergeCell ref="B147:C147"/>
    <mergeCell ref="B149:C149"/>
    <mergeCell ref="B152:C152"/>
    <mergeCell ref="B156:C156"/>
    <mergeCell ref="B157:C157"/>
    <mergeCell ref="B161:C161"/>
    <mergeCell ref="B142:C142"/>
    <mergeCell ref="B146:C146"/>
    <mergeCell ref="B124:C124"/>
    <mergeCell ref="B126:C126"/>
    <mergeCell ref="B127:C127"/>
    <mergeCell ref="B132:C132"/>
    <mergeCell ref="B134:C134"/>
    <mergeCell ref="B136:C136"/>
    <mergeCell ref="B110:C110"/>
    <mergeCell ref="B115:C115"/>
    <mergeCell ref="B116:C116"/>
    <mergeCell ref="B117:C117"/>
    <mergeCell ref="B118:C118"/>
    <mergeCell ref="B121:C121"/>
    <mergeCell ref="B111:C111"/>
    <mergeCell ref="B112:C112"/>
    <mergeCell ref="B113:C113"/>
    <mergeCell ref="B114:C114"/>
    <mergeCell ref="B49:C49"/>
    <mergeCell ref="B51:C51"/>
    <mergeCell ref="B52:C52"/>
    <mergeCell ref="B56:C56"/>
    <mergeCell ref="B58:C58"/>
    <mergeCell ref="B59:C59"/>
    <mergeCell ref="B82:C82"/>
    <mergeCell ref="B84:C84"/>
    <mergeCell ref="B218:C218"/>
    <mergeCell ref="B68:C68"/>
    <mergeCell ref="B70:C70"/>
    <mergeCell ref="B74:C74"/>
    <mergeCell ref="B75:C75"/>
    <mergeCell ref="B80:C80"/>
    <mergeCell ref="B81:C81"/>
    <mergeCell ref="B77:C77"/>
    <mergeCell ref="B78:C78"/>
    <mergeCell ref="B79:C79"/>
    <mergeCell ref="B83:C83"/>
    <mergeCell ref="B215:C215"/>
    <mergeCell ref="B216:C216"/>
    <mergeCell ref="B217:C217"/>
    <mergeCell ref="B90:C90"/>
    <mergeCell ref="B94:C94"/>
    <mergeCell ref="B33:C33"/>
    <mergeCell ref="B36:C36"/>
    <mergeCell ref="B37:C37"/>
    <mergeCell ref="B38:C38"/>
    <mergeCell ref="B47:C47"/>
    <mergeCell ref="B48:C48"/>
    <mergeCell ref="A21:G21"/>
    <mergeCell ref="B22:C22"/>
    <mergeCell ref="B26:C26"/>
    <mergeCell ref="B29:C29"/>
    <mergeCell ref="B30:C30"/>
    <mergeCell ref="B32:C32"/>
    <mergeCell ref="B25:C25"/>
    <mergeCell ref="B27:C27"/>
    <mergeCell ref="B28:C28"/>
    <mergeCell ref="B31:C31"/>
    <mergeCell ref="B34:C34"/>
    <mergeCell ref="B35:C35"/>
    <mergeCell ref="B39:C39"/>
    <mergeCell ref="B40:C40"/>
    <mergeCell ref="B41:C41"/>
    <mergeCell ref="B42:C42"/>
    <mergeCell ref="B43:C43"/>
    <mergeCell ref="B44:C44"/>
    <mergeCell ref="G2:J2"/>
    <mergeCell ref="G3:J3"/>
    <mergeCell ref="B14:C14"/>
    <mergeCell ref="A17:G17"/>
    <mergeCell ref="B18:C18"/>
    <mergeCell ref="B19:C19"/>
    <mergeCell ref="A20:G20"/>
    <mergeCell ref="B23:C23"/>
    <mergeCell ref="B24:C24"/>
    <mergeCell ref="B10:C10"/>
    <mergeCell ref="B11:C11"/>
    <mergeCell ref="B12:C12"/>
    <mergeCell ref="B13:C13"/>
    <mergeCell ref="B15:C15"/>
    <mergeCell ref="B16:C16"/>
    <mergeCell ref="A5:J5"/>
    <mergeCell ref="A6:J6"/>
    <mergeCell ref="A7:J7"/>
    <mergeCell ref="B9:C9"/>
    <mergeCell ref="B46:C46"/>
    <mergeCell ref="A50:G50"/>
    <mergeCell ref="A210:G210"/>
    <mergeCell ref="B211:C211"/>
    <mergeCell ref="B212:C212"/>
    <mergeCell ref="A213:G213"/>
    <mergeCell ref="A228:G228"/>
    <mergeCell ref="A159:G159"/>
    <mergeCell ref="A180:G180"/>
    <mergeCell ref="A209:G209"/>
    <mergeCell ref="B162:C162"/>
    <mergeCell ref="B163:C163"/>
    <mergeCell ref="B165:C165"/>
    <mergeCell ref="B167:C167"/>
    <mergeCell ref="B168:C168"/>
    <mergeCell ref="B172:C172"/>
    <mergeCell ref="B174:C174"/>
    <mergeCell ref="B176:C176"/>
    <mergeCell ref="B177:C177"/>
    <mergeCell ref="B178:C178"/>
    <mergeCell ref="B179:C179"/>
    <mergeCell ref="B182:C182"/>
    <mergeCell ref="B183:C183"/>
    <mergeCell ref="B60:C60"/>
    <mergeCell ref="B86:C86"/>
    <mergeCell ref="B87:C87"/>
    <mergeCell ref="B88:C88"/>
    <mergeCell ref="B101:C101"/>
    <mergeCell ref="B105:C105"/>
    <mergeCell ref="B106:C106"/>
    <mergeCell ref="B107:C107"/>
    <mergeCell ref="B108:C108"/>
    <mergeCell ref="B109:C109"/>
    <mergeCell ref="B89:C89"/>
    <mergeCell ref="B91:C91"/>
    <mergeCell ref="B92:C92"/>
    <mergeCell ref="B95:C95"/>
    <mergeCell ref="B96:C96"/>
    <mergeCell ref="B100:C100"/>
    <mergeCell ref="B97:C97"/>
    <mergeCell ref="B98:C98"/>
    <mergeCell ref="B99:C99"/>
    <mergeCell ref="B102:C102"/>
    <mergeCell ref="B103:C103"/>
    <mergeCell ref="B104:C104"/>
    <mergeCell ref="B65:C65"/>
    <mergeCell ref="B69:C69"/>
    <mergeCell ref="B71:C71"/>
    <mergeCell ref="B73:C73"/>
    <mergeCell ref="B76:C76"/>
    <mergeCell ref="B61:C61"/>
    <mergeCell ref="B62:C62"/>
    <mergeCell ref="B63:C63"/>
    <mergeCell ref="B66:C66"/>
    <mergeCell ref="B67:C67"/>
    <mergeCell ref="A232:G232"/>
    <mergeCell ref="G240:J240"/>
    <mergeCell ref="G241:J241"/>
    <mergeCell ref="G242:J242"/>
    <mergeCell ref="B220:C220"/>
    <mergeCell ref="B221:C221"/>
    <mergeCell ref="B119:C119"/>
    <mergeCell ref="B120:C120"/>
    <mergeCell ref="B122:C122"/>
    <mergeCell ref="B123:C123"/>
    <mergeCell ref="B125:C125"/>
    <mergeCell ref="B128:C128"/>
    <mergeCell ref="B129:C129"/>
    <mergeCell ref="B130:C130"/>
    <mergeCell ref="B131:C131"/>
    <mergeCell ref="B133:C133"/>
    <mergeCell ref="B135:C135"/>
    <mergeCell ref="B139:C139"/>
    <mergeCell ref="B137:C137"/>
    <mergeCell ref="B138:C138"/>
    <mergeCell ref="B140:C140"/>
    <mergeCell ref="B219:C219"/>
    <mergeCell ref="A223:G223"/>
    <mergeCell ref="B153:C153"/>
    <mergeCell ref="B53:C53"/>
    <mergeCell ref="B72:C72"/>
    <mergeCell ref="B93:C93"/>
    <mergeCell ref="B145:C145"/>
    <mergeCell ref="B150:C150"/>
    <mergeCell ref="B222:C222"/>
    <mergeCell ref="B45:C45"/>
    <mergeCell ref="B85:C85"/>
    <mergeCell ref="A231:G231"/>
    <mergeCell ref="B154:C154"/>
    <mergeCell ref="B155:C155"/>
    <mergeCell ref="B160:C160"/>
    <mergeCell ref="B164:C164"/>
    <mergeCell ref="B166:C166"/>
    <mergeCell ref="B188:C188"/>
    <mergeCell ref="B189:C189"/>
    <mergeCell ref="B190:C190"/>
    <mergeCell ref="B207:C207"/>
    <mergeCell ref="B196:C196"/>
    <mergeCell ref="B197:C197"/>
    <mergeCell ref="B55:C55"/>
    <mergeCell ref="B54:C54"/>
    <mergeCell ref="B57:C57"/>
    <mergeCell ref="B64:C64"/>
  </mergeCells>
  <pageMargins left="0.05" right="0.05" top="0.5" bottom="0.75" header="0.3" footer="0.3"/>
  <pageSetup orientation="landscape" r:id="rId1"/>
  <headerFooter>
    <oddFooter>&amp;LGA
F-PO-09-02,ED.4,REV.0&amp;C&amp;P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A'!Imprimare_titluri</vt:lpstr>
      <vt:lpstr>'SURSA C'!Imprimare_titluri</vt:lpstr>
      <vt:lpstr>'SURSA E'!Imprimare_titluri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2020-07-20T10:37:19Z</dcterms:modified>
</cp:coreProperties>
</file>